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firstSheet="2" activeTab="6"/>
  </bookViews>
  <sheets>
    <sheet name="Anexa 49 A" sheetId="1" r:id="rId1"/>
    <sheet name="Anexa 49 B" sheetId="2" r:id="rId2"/>
    <sheet name="resurse tehnice" sheetId="3" r:id="rId3"/>
    <sheet name="logistica" sheetId="4" r:id="rId4"/>
    <sheet name="criteriu calitate - ISO" sheetId="5" r:id="rId5"/>
    <sheet name="crit calitate - participare sch" sheetId="6" r:id="rId6"/>
    <sheet name="acte doveditoare" sheetId="7" r:id="rId7"/>
    <sheet name="oferta_lab" sheetId="8" r:id="rId8"/>
    <sheet name="puncte_recoltare" sheetId="9" r:id="rId9"/>
  </sheets>
  <externalReferences>
    <externalReference r:id="rId12"/>
    <externalReference r:id="rId13"/>
  </externalReferences>
  <definedNames>
    <definedName name="Data_Compl">'[1]Date Furnizor'!$C$2</definedName>
    <definedName name="Furn_ReprLeg_Nume">'[1]Date Furnizor'!$C$6</definedName>
    <definedName name="Furn_ReprLeg_PreNume">'[1]Date Furnizor'!$C$7</definedName>
  </definedNames>
  <calcPr fullCalcOnLoad="1"/>
</workbook>
</file>

<file path=xl/sharedStrings.xml><?xml version="1.0" encoding="utf-8"?>
<sst xmlns="http://schemas.openxmlformats.org/spreadsheetml/2006/main" count="1025" uniqueCount="691">
  <si>
    <t>Furnizor de investigatii paraclinice</t>
  </si>
  <si>
    <t>Punct de lucru:</t>
  </si>
  <si>
    <t>Nr. crt.</t>
  </si>
  <si>
    <t>Categorie</t>
  </si>
  <si>
    <t>Tip aparat / Caracteristici</t>
  </si>
  <si>
    <t>Denumire aparat / dispozitiv</t>
  </si>
  <si>
    <t>Act detinere</t>
  </si>
  <si>
    <t>Standard EN ISO 13485:2003 (DA/NU)</t>
  </si>
  <si>
    <t>Garantie contract service</t>
  </si>
  <si>
    <t>Fisa tehnica</t>
  </si>
  <si>
    <t>Puncte</t>
  </si>
  <si>
    <t>Numar si serie</t>
  </si>
  <si>
    <t>Data fabricatiei</t>
  </si>
  <si>
    <t>Tip act detinere</t>
  </si>
  <si>
    <t>Nr. act</t>
  </si>
  <si>
    <t>Data act</t>
  </si>
  <si>
    <t>Termen Valabilit.</t>
  </si>
  <si>
    <t>C1</t>
  </si>
  <si>
    <t>C2</t>
  </si>
  <si>
    <t>C3</t>
  </si>
  <si>
    <t>C4</t>
  </si>
  <si>
    <t>C5</t>
  </si>
  <si>
    <t>C6</t>
  </si>
  <si>
    <t>C7</t>
  </si>
  <si>
    <t>C8</t>
  </si>
  <si>
    <t>C9</t>
  </si>
  <si>
    <t>C10</t>
  </si>
  <si>
    <t>C11</t>
  </si>
  <si>
    <t>C12</t>
  </si>
  <si>
    <t>C13</t>
  </si>
  <si>
    <t>C14</t>
  </si>
  <si>
    <t>C15</t>
  </si>
  <si>
    <t xml:space="preserve">analizor cu mai mult de 18 parametri 5 DIF </t>
  </si>
  <si>
    <t xml:space="preserve">viteză mai mare de 60 de teste/ori </t>
  </si>
  <si>
    <t xml:space="preserve">mai mult de 22 de parametri </t>
  </si>
  <si>
    <t xml:space="preserve">pentru modul flowcitometric </t>
  </si>
  <si>
    <t>analizor coagulare semiautomat</t>
  </si>
  <si>
    <t xml:space="preserve">analizor de coagulare complet automat                         </t>
  </si>
  <si>
    <t>Imunohematologie</t>
  </si>
  <si>
    <t>VSH</t>
  </si>
  <si>
    <t>Aparat automat</t>
  </si>
  <si>
    <t>între 1 - 10 poziţii</t>
  </si>
  <si>
    <t>între 11 - 20 poziţii</t>
  </si>
  <si>
    <t xml:space="preserve">peste 21 poziţii                                              </t>
  </si>
  <si>
    <t>Bacteriologie</t>
  </si>
  <si>
    <t>Metodă manuală</t>
  </si>
  <si>
    <t xml:space="preserve">identificarea germenilor                                       </t>
  </si>
  <si>
    <t>efectuarea antibiogramei</t>
  </si>
  <si>
    <t>Microbiologie</t>
  </si>
  <si>
    <t xml:space="preserve">decelarea prezenţei miceliilor şi identificarea miceliilor     </t>
  </si>
  <si>
    <t xml:space="preserve">efectuarea antifungigramei                                     </t>
  </si>
  <si>
    <t xml:space="preserve">Analizoare microbiologie </t>
  </si>
  <si>
    <t>Parazitologie</t>
  </si>
  <si>
    <t xml:space="preserve">examen parazitologie pe frotiu                                 </t>
  </si>
  <si>
    <t>Biochimie serică şi urinară</t>
  </si>
  <si>
    <t xml:space="preserve">analizor semiautomat                                        </t>
  </si>
  <si>
    <t xml:space="preserve">analizor de ioni semiautomat                                </t>
  </si>
  <si>
    <t xml:space="preserve">analizor automat biochimie                                </t>
  </si>
  <si>
    <t xml:space="preserve">analizor automat                                        </t>
  </si>
  <si>
    <t xml:space="preserve">analizor semiautomat                                      </t>
  </si>
  <si>
    <t>Imunologie</t>
  </si>
  <si>
    <t>Serologie</t>
  </si>
  <si>
    <t>sistem semiautomatizat Elisa</t>
  </si>
  <si>
    <t xml:space="preserve">o microplacă                                              </t>
  </si>
  <si>
    <t xml:space="preserve">două microplăci simultan </t>
  </si>
  <si>
    <t>4 microplăci simultan</t>
  </si>
  <si>
    <t xml:space="preserve">6 microplăci simultan </t>
  </si>
  <si>
    <t>sisteme speciale semiautomate</t>
  </si>
  <si>
    <t>sisteme speciale automate</t>
  </si>
  <si>
    <t>Citologie</t>
  </si>
  <si>
    <t>Microscop optic cu examinare în lumină polarizată/UV</t>
  </si>
  <si>
    <t>Microscop optic fără examinare în lumină polarizată/UV</t>
  </si>
  <si>
    <t>Histopatologie</t>
  </si>
  <si>
    <t xml:space="preserve">Sistem automat de prelucrare a probelor </t>
  </si>
  <si>
    <t xml:space="preserve">Sistem de colorare automată a lamelor </t>
  </si>
  <si>
    <t xml:space="preserve">Procesor de ţesuturi - histoprocesor automat fără vacuum  </t>
  </si>
  <si>
    <t xml:space="preserve">Procesor de ţesuturi - histoprocesor automat cu vacuum          </t>
  </si>
  <si>
    <t xml:space="preserve">Aparat coloraţie automatizată histochimică                      </t>
  </si>
  <si>
    <t xml:space="preserve">Aparat coloraţie automatizată imunohistochimie                  </t>
  </si>
  <si>
    <t xml:space="preserve">microtom parafină                                               </t>
  </si>
  <si>
    <t>criotom</t>
  </si>
  <si>
    <t xml:space="preserve">termostat pentru parafină                                       </t>
  </si>
  <si>
    <t>platină sau baie termostatată</t>
  </si>
  <si>
    <t>balanţă analitică</t>
  </si>
  <si>
    <t xml:space="preserve">pH-metru                                                        </t>
  </si>
  <si>
    <t xml:space="preserve">masă absorbantă pentru vapori toxici                            </t>
  </si>
  <si>
    <t>baterie colorare manuală hematoxilină - eozină</t>
  </si>
  <si>
    <t xml:space="preserve">baterie manuală pentru imunohistochimie                         </t>
  </si>
  <si>
    <t>CNP</t>
  </si>
  <si>
    <t>Raspundem de corectitudinea si exactitatea datelor</t>
  </si>
  <si>
    <t>Data intocmirii,</t>
  </si>
  <si>
    <t>Reprezentant legal,</t>
  </si>
  <si>
    <t>(semnatura, stampila)</t>
  </si>
  <si>
    <t>NOTA 1: In situatia in care furnizorul are mai multe puncte de lucru se intocmesc tabele pentru fiecare dintre acesta</t>
  </si>
  <si>
    <t>NOTA 2: Se puncteaza doar echipamentele utilizate in compartimentele cu cel putin un angajat cu studii superioare de specialitate</t>
  </si>
  <si>
    <t xml:space="preserve">TOTAL punct de lucru </t>
  </si>
  <si>
    <t>Punct de lucru</t>
  </si>
  <si>
    <t>Compartiment laborator</t>
  </si>
  <si>
    <t>Nume, prenume personal cu studii superioare care lucreaza in compartiment</t>
  </si>
  <si>
    <t>Specialitatea*)</t>
  </si>
  <si>
    <t>Hematologie</t>
  </si>
  <si>
    <t>Biochimie - serica si urinara</t>
  </si>
  <si>
    <t>Histopatologie si citologie</t>
  </si>
  <si>
    <t>*) Medic, biolog, chimist, biochimist (o persoana poate figura la un singur compartiment)</t>
  </si>
  <si>
    <t>Cod</t>
  </si>
  <si>
    <t xml:space="preserve">Hematologie                                   </t>
  </si>
  <si>
    <t xml:space="preserve">Numărătoare reticulocite                                     </t>
  </si>
  <si>
    <t xml:space="preserve">Examen citologic al frotiului sanguin*3)                        </t>
  </si>
  <si>
    <t xml:space="preserve">VSH*1)                                                          </t>
  </si>
  <si>
    <t xml:space="preserve">Determinare la gravidă a grupului sanguin Rh*1)                 </t>
  </si>
  <si>
    <t xml:space="preserve">APTT                                                          </t>
  </si>
  <si>
    <t xml:space="preserve">Biochimie - serică şi urinară                       </t>
  </si>
  <si>
    <t xml:space="preserve">Proteine totale serice*1)                                        </t>
  </si>
  <si>
    <t xml:space="preserve">Electroforeza proteinelor serice*1)                             </t>
  </si>
  <si>
    <t xml:space="preserve">Uree serică*1)                                                   </t>
  </si>
  <si>
    <t xml:space="preserve">Acid uric seric*1)                                              </t>
  </si>
  <si>
    <t xml:space="preserve">Creatinină serică*1), **)                                            </t>
  </si>
  <si>
    <t xml:space="preserve">Bilirubină totală*1)                                             </t>
  </si>
  <si>
    <t xml:space="preserve">Bilirubină directă*1)                                           </t>
  </si>
  <si>
    <t xml:space="preserve">Glicemie*1)                                                     </t>
  </si>
  <si>
    <t xml:space="preserve">Colesterol seric total*1)                                        </t>
  </si>
  <si>
    <t xml:space="preserve">HDL colesterol*1)                                               </t>
  </si>
  <si>
    <t xml:space="preserve">LDL colesterol*1)                                               </t>
  </si>
  <si>
    <t xml:space="preserve">Trigliceride serice*1)                                           </t>
  </si>
  <si>
    <t xml:space="preserve">TGP*1)                                                          </t>
  </si>
  <si>
    <t xml:space="preserve">TGO*1)                                                          </t>
  </si>
  <si>
    <t xml:space="preserve">Fosfatază alcalină*1)                                           </t>
  </si>
  <si>
    <t xml:space="preserve">Sodiu seric*1)                                                   </t>
  </si>
  <si>
    <t xml:space="preserve">Potasiu seric*1)                                                </t>
  </si>
  <si>
    <t xml:space="preserve">Calciu seric total*1)                                           </t>
  </si>
  <si>
    <t xml:space="preserve">Calciu ionic seric*1)                                            </t>
  </si>
  <si>
    <t xml:space="preserve">Sideremie*1)                                                    </t>
  </si>
  <si>
    <t xml:space="preserve">Examen complet de urină (sumar + sediment) *1)                   </t>
  </si>
  <si>
    <t xml:space="preserve">Dozare proteine urinare*1)                                      </t>
  </si>
  <si>
    <t xml:space="preserve">Microalbuminuria (albumină urinară) *8)                          </t>
  </si>
  <si>
    <t xml:space="preserve">Dozare glucoză urinară*1)                                       </t>
  </si>
  <si>
    <t xml:space="preserve">Creatinină urinară *8)                                           </t>
  </si>
  <si>
    <t xml:space="preserve">Imunologie                                 </t>
  </si>
  <si>
    <t xml:space="preserve">TSH*1)                                                          </t>
  </si>
  <si>
    <t xml:space="preserve">FT4*1)                                                          </t>
  </si>
  <si>
    <t xml:space="preserve">Parathormonul seric (PTH)                                     </t>
  </si>
  <si>
    <t xml:space="preserve">Hormonul foliculinostimulant FSH                             </t>
  </si>
  <si>
    <t xml:space="preserve">Hormonul luteinizant (LH)                                    </t>
  </si>
  <si>
    <t xml:space="preserve">Cortizol                                                      </t>
  </si>
  <si>
    <t xml:space="preserve">Testosteron                                                  </t>
  </si>
  <si>
    <t xml:space="preserve">Estradiol                                                    </t>
  </si>
  <si>
    <t xml:space="preserve">Progesteron                                                   </t>
  </si>
  <si>
    <t xml:space="preserve">Prolactină                                                   </t>
  </si>
  <si>
    <t xml:space="preserve">Anti-HAV IgM*2)                                                 </t>
  </si>
  <si>
    <t xml:space="preserve">Testare HIV la gravidă*1)                                       </t>
  </si>
  <si>
    <t xml:space="preserve"> ASLO*1)                                                         </t>
  </si>
  <si>
    <t xml:space="preserve"> VDRL*1) sau RPR*1)                                                 </t>
  </si>
  <si>
    <t xml:space="preserve"> Confirmare TPHA*4)                                              </t>
  </si>
  <si>
    <t xml:space="preserve"> Antigen Helicobacter Pylori*1)                                  </t>
  </si>
  <si>
    <t xml:space="preserve">Complement seric C3                                          </t>
  </si>
  <si>
    <t xml:space="preserve">Complement seric C4                                          </t>
  </si>
  <si>
    <t xml:space="preserve">IgG seric                                                    </t>
  </si>
  <si>
    <t xml:space="preserve">IgA seric                                                    </t>
  </si>
  <si>
    <t xml:space="preserve">IgM seric                                                    </t>
  </si>
  <si>
    <t xml:space="preserve">IgE seric                                                    </t>
  </si>
  <si>
    <t xml:space="preserve">Proteina C reactivă*1)                                          </t>
  </si>
  <si>
    <t xml:space="preserve">ATPO                                                         </t>
  </si>
  <si>
    <t xml:space="preserve">PSA*1)                                                          </t>
  </si>
  <si>
    <t xml:space="preserve">free PSA*6)                                                     </t>
  </si>
  <si>
    <t xml:space="preserve">Microbiologie                                 </t>
  </si>
  <si>
    <t xml:space="preserve">Exudat faringian                                                            </t>
  </si>
  <si>
    <t xml:space="preserve">Examen urină                                                                 </t>
  </si>
  <si>
    <t xml:space="preserve">Urocultură*1) - Examen microscopic nativ şi colorat, cultură şi identificare bacteriană     </t>
  </si>
  <si>
    <t xml:space="preserve">Examene materii fecale                                                      </t>
  </si>
  <si>
    <t xml:space="preserve">Examen coproparazitologic*1)                                     </t>
  </si>
  <si>
    <t xml:space="preserve">Depistare hemoragii oculte*1)                                   </t>
  </si>
  <si>
    <t xml:space="preserve">Examene din secreţii vaginale - Examen microscopic nativ şi colorat, cultură şi identificare fungică </t>
  </si>
  <si>
    <t xml:space="preserve">Examene din secreţii uretrale                                                </t>
  </si>
  <si>
    <t xml:space="preserve">Examene din secreţii otice                                                  </t>
  </si>
  <si>
    <t xml:space="preserve">Examene din secreţii nazale                                                 </t>
  </si>
  <si>
    <t>Examene din secreţii conjunctivale</t>
  </si>
  <si>
    <t xml:space="preserve">Examene din colecţie purulentă                                              </t>
  </si>
  <si>
    <t xml:space="preserve">Examen fungic din colecţie purulentă - Examen microscopic nativ şi colorat, cultură şi identificare fungică </t>
  </si>
  <si>
    <t xml:space="preserve">Testarea sensibilităţii la substanţe antimicrobiene şi antifungice          </t>
  </si>
  <si>
    <t xml:space="preserve">Antibiogramă*5)                                                 </t>
  </si>
  <si>
    <t xml:space="preserve">Antifungigramă*5)                                               </t>
  </si>
  <si>
    <t xml:space="preserve">Examinări histopatologice şi citologice                  </t>
  </si>
  <si>
    <t xml:space="preserve">Examen histopatologic procedura completă HE (1 - 3 blocuri) *7)  </t>
  </si>
  <si>
    <t xml:space="preserve">Examen histopatologic procedura completă HE (4 - 6 blocuri) *7)  </t>
  </si>
  <si>
    <t>Examen histopatologic procedura completă HE şi coloraţii speciale (1 - 3 blocuri) *7)</t>
  </si>
  <si>
    <t xml:space="preserve">Teste imunohistochimice*)                                      </t>
  </si>
  <si>
    <t>Citodiagnostic spută prin incluzii la parafină  (1 - 3 blocuri)</t>
  </si>
  <si>
    <t xml:space="preserve">Examen citologic cervico-vaginal Babeş-Papanicolau*1)           </t>
  </si>
  <si>
    <t xml:space="preserve">Citodiagnostic lichid de puncţie                             </t>
  </si>
  <si>
    <t>analizor până la 18 parametri inclusiv pt. viteză mai mare de 60 de teste</t>
  </si>
  <si>
    <t>analizor automat de microbiologie</t>
  </si>
  <si>
    <t>analizor automat de microbiologie cu spectometrie de masă MALDI-Tof, pentru identificarea rapidă a germenilor patogeni</t>
  </si>
  <si>
    <t>Morfologie</t>
  </si>
  <si>
    <t>1.1.</t>
  </si>
  <si>
    <t>1.2.</t>
  </si>
  <si>
    <t>Hemostază</t>
  </si>
  <si>
    <t>1.3.</t>
  </si>
  <si>
    <t>1.4.</t>
  </si>
  <si>
    <t>Microbiologie:</t>
  </si>
  <si>
    <t>Hematologie:</t>
  </si>
  <si>
    <t>2.1.</t>
  </si>
  <si>
    <t>2.2.</t>
  </si>
  <si>
    <t>2.3.</t>
  </si>
  <si>
    <t>2.4.</t>
  </si>
  <si>
    <t xml:space="preserve"> - pentru determinări prin turbidimetrie               </t>
  </si>
  <si>
    <t xml:space="preserve"> - pentru modul ioni                                   </t>
  </si>
  <si>
    <t xml:space="preserve"> - pentru viteza aparatului</t>
  </si>
  <si>
    <t>a)</t>
  </si>
  <si>
    <t>b)</t>
  </si>
  <si>
    <t xml:space="preserve"> Analizoare pt. biochimie</t>
  </si>
  <si>
    <t>Analizoare pt.  electroforeză</t>
  </si>
  <si>
    <t>c)</t>
  </si>
  <si>
    <t>Analizoare pt.  ex urină</t>
  </si>
  <si>
    <t>4.</t>
  </si>
  <si>
    <t>4.1.</t>
  </si>
  <si>
    <t>4.2.</t>
  </si>
  <si>
    <t>Metoda ELISA</t>
  </si>
  <si>
    <t>sistem automatizat Elisa cu:</t>
  </si>
  <si>
    <t>Sisteme speciale</t>
  </si>
  <si>
    <t>4.3.</t>
  </si>
  <si>
    <t>5.</t>
  </si>
  <si>
    <t>6.</t>
  </si>
  <si>
    <t>2.</t>
  </si>
  <si>
    <t>3.</t>
  </si>
  <si>
    <t>C16</t>
  </si>
  <si>
    <t>Buletin de verif. Periodica (ANMDM)</t>
  </si>
  <si>
    <t>TOTAL</t>
  </si>
  <si>
    <t>Oferta de servicii analize de laborator</t>
  </si>
  <si>
    <t>nr. investigatii propuse</t>
  </si>
  <si>
    <t>Nr.crt.</t>
  </si>
  <si>
    <t>Serviciul (conform Anexei 17 din Norme)</t>
  </si>
  <si>
    <t>tarif norme</t>
  </si>
  <si>
    <t>Răspundem de corectitudinea şi exactitatea datelor</t>
  </si>
  <si>
    <t>Reprezentant legal</t>
  </si>
  <si>
    <t>(semnătură, ştampilă)</t>
  </si>
  <si>
    <t>Data întocmirii</t>
  </si>
  <si>
    <r>
      <t xml:space="preserve">Magneziemie*1)    </t>
    </r>
    <r>
      <rPr>
        <b/>
        <sz val="10"/>
        <color indexed="8"/>
        <rFont val="Arial"/>
        <family val="2"/>
      </rPr>
      <t xml:space="preserve">                                                                                        </t>
    </r>
  </si>
  <si>
    <r>
      <t xml:space="preserve">Fosfor (fosfat seric)  *9) </t>
    </r>
    <r>
      <rPr>
        <b/>
        <sz val="10"/>
        <color indexed="8"/>
        <rFont val="Arial"/>
        <family val="2"/>
      </rPr>
      <t xml:space="preserve">  </t>
    </r>
    <r>
      <rPr>
        <sz val="10"/>
        <color indexed="8"/>
        <rFont val="Arial"/>
        <family val="2"/>
      </rPr>
      <t xml:space="preserve">                                   </t>
    </r>
  </si>
  <si>
    <r>
      <t>Examen histopatologic procedura completă HE</t>
    </r>
    <r>
      <rPr>
        <sz val="10"/>
        <color indexed="10"/>
        <rFont val="Arial"/>
        <family val="2"/>
      </rPr>
      <t xml:space="preserve"> </t>
    </r>
    <r>
      <rPr>
        <sz val="10"/>
        <color indexed="8"/>
        <rFont val="Arial"/>
        <family val="2"/>
      </rPr>
      <t>şi coloraţii speciale ( 4 - 6 blocuri) *7)</t>
    </r>
  </si>
  <si>
    <t>FURNIZOR: ……………………………………</t>
  </si>
  <si>
    <t>Punct de lucru: ……………………………….</t>
  </si>
  <si>
    <t>PUNCTE EXTERNE DE RECOLTARE</t>
  </si>
  <si>
    <t>Nr. Crt</t>
  </si>
  <si>
    <t>ADRESA (jud., localitate, strada, nr., etc.)</t>
  </si>
  <si>
    <t>Autorizatie sanitara de functionare</t>
  </si>
  <si>
    <t>Autorizatie transport probe biologice</t>
  </si>
  <si>
    <t>Document detinere mijloc transport</t>
  </si>
  <si>
    <t>numar</t>
  </si>
  <si>
    <t>data</t>
  </si>
  <si>
    <r>
      <rPr>
        <sz val="7"/>
        <color indexed="8"/>
        <rFont val="Arial"/>
        <family val="2"/>
      </rPr>
      <t xml:space="preserve">se adauga </t>
    </r>
    <r>
      <rPr>
        <sz val="8"/>
        <color indexed="8"/>
        <rFont val="Arial"/>
        <family val="2"/>
      </rPr>
      <t>10</t>
    </r>
  </si>
  <si>
    <r>
      <rPr>
        <sz val="7"/>
        <color indexed="8"/>
        <rFont val="Arial"/>
        <family val="2"/>
      </rPr>
      <t>se adauga</t>
    </r>
    <r>
      <rPr>
        <sz val="8"/>
        <color indexed="8"/>
        <rFont val="Arial"/>
        <family val="2"/>
      </rPr>
      <t xml:space="preserve"> 15</t>
    </r>
  </si>
  <si>
    <r>
      <rPr>
        <sz val="7"/>
        <color indexed="8"/>
        <rFont val="Arial"/>
        <family val="2"/>
      </rPr>
      <t xml:space="preserve">se adauga </t>
    </r>
    <r>
      <rPr>
        <sz val="8"/>
        <color indexed="8"/>
        <rFont val="Arial"/>
        <family val="2"/>
      </rPr>
      <t>5</t>
    </r>
  </si>
  <si>
    <r>
      <t xml:space="preserve">se adauga </t>
    </r>
    <r>
      <rPr>
        <sz val="8"/>
        <color indexed="8"/>
        <rFont val="Arial"/>
        <family val="2"/>
      </rPr>
      <t>10</t>
    </r>
  </si>
  <si>
    <r>
      <rPr>
        <sz val="7"/>
        <color indexed="8"/>
        <rFont val="Arial"/>
        <family val="2"/>
      </rPr>
      <t xml:space="preserve">se adauga </t>
    </r>
    <r>
      <rPr>
        <sz val="8"/>
        <color indexed="8"/>
        <rFont val="Arial"/>
        <family val="2"/>
      </rPr>
      <t>15</t>
    </r>
  </si>
  <si>
    <r>
      <t xml:space="preserve">se adauga </t>
    </r>
    <r>
      <rPr>
        <sz val="8"/>
        <color indexed="8"/>
        <rFont val="Arial"/>
        <family val="2"/>
      </rPr>
      <t xml:space="preserve">0,06 </t>
    </r>
    <r>
      <rPr>
        <sz val="7"/>
        <color indexed="8"/>
        <rFont val="Arial"/>
        <family val="2"/>
      </rPr>
      <t>puncte/proba/ora</t>
    </r>
  </si>
  <si>
    <t>Declaratie de conformitate CE</t>
  </si>
  <si>
    <t>Termen de valabilitate act</t>
  </si>
  <si>
    <t>A. EVALUAREA CAPACITATILOR RESURSELOR TEHNICE</t>
  </si>
  <si>
    <t xml:space="preserve">    medicul care a recomandat analizele în maximum 24 de ore:</t>
  </si>
  <si>
    <t xml:space="preserve">    înregistrarea şi evidenţa biletelor de trimitere (serie şi</t>
  </si>
  <si>
    <t xml:space="preserve">    număr bilet, CNP-ul/codul unic de asigurare al pacientului,</t>
  </si>
  <si>
    <t xml:space="preserve">    codul de parafă şi numărul de contract al medicului care a</t>
  </si>
  <si>
    <t xml:space="preserve">    recomandat, tipul şi numărul investigaţiilor recomandate),</t>
  </si>
  <si>
    <t xml:space="preserve">    eliberarea buletinelor de analiză şi arhivarea datelor de</t>
  </si>
  <si>
    <t xml:space="preserve">    laborator, precum şi raportarea activităţii desfăşurate în</t>
  </si>
  <si>
    <t xml:space="preserve">    conformitate cu formatul solicitat de casa de asigurări de</t>
  </si>
  <si>
    <t xml:space="preserve">    sănătate (se prezintă specificaţiile tehnice ale aplicaţiei,</t>
  </si>
  <si>
    <t xml:space="preserve">    care se verifică la sediul furnizorului):</t>
  </si>
  <si>
    <t xml:space="preserve">    transmitere de date</t>
  </si>
  <si>
    <t xml:space="preserve">    actualizării semestriale a rezultatelor şi afişarea pe</t>
  </si>
  <si>
    <t xml:space="preserve">    site-ul furnizorului)</t>
  </si>
  <si>
    <t xml:space="preserve">    Pentru furnizorii de servicii de laborator care participă cu mai multe puncte de lucru la contractare cu o casă de asigurări de sănătate, punctajul corespunzător pct. 1 şi 3b se acordă o singură dată pentru punctul de lucru pentru care optează furnizorul de servicii medicale de laborator.</t>
  </si>
  <si>
    <t>B. LOGISTICA:</t>
  </si>
  <si>
    <t>Nr. Crt.</t>
  </si>
  <si>
    <t>1.</t>
  </si>
  <si>
    <t xml:space="preserve">Transmiterea rezultatelor analizelor de laborator la </t>
  </si>
  <si>
    <t xml:space="preserve">    - direct medicului                                               </t>
  </si>
  <si>
    <t xml:space="preserve">    - sistem electronic securizat de consultare a rezultatelor  pe internet     </t>
  </si>
  <si>
    <t xml:space="preserve">   Software dedicat activităţii de laborator - care să conţină</t>
  </si>
  <si>
    <t xml:space="preserve">    - operaţional - instalat şi cu aparate conectate pentru        </t>
  </si>
  <si>
    <t xml:space="preserve">    Website - care să conţină minimum următoarele informaţii:</t>
  </si>
  <si>
    <r>
      <t xml:space="preserve">   </t>
    </r>
    <r>
      <rPr>
        <b/>
        <sz val="11"/>
        <color indexed="8"/>
        <rFont val="Calibri"/>
        <family val="2"/>
      </rPr>
      <t xml:space="preserve"> a</t>
    </r>
    <r>
      <rPr>
        <sz val="11"/>
        <color theme="1"/>
        <rFont val="Calibri"/>
        <family val="2"/>
      </rPr>
      <t xml:space="preserve"> - datele de contact - adresa, telefon, fax, mail, pentru</t>
    </r>
  </si>
  <si>
    <t xml:space="preserve">    funcţionare, certificări/acreditări                              </t>
  </si>
  <si>
    <t xml:space="preserve">    laboratoarele/punctele de lucru din structura, orarul de       </t>
  </si>
  <si>
    <t>2 / punct de lucru</t>
  </si>
  <si>
    <r>
      <t xml:space="preserve">    </t>
    </r>
    <r>
      <rPr>
        <b/>
        <sz val="11"/>
        <color indexed="8"/>
        <rFont val="Calibri"/>
        <family val="2"/>
      </rPr>
      <t>b</t>
    </r>
    <r>
      <rPr>
        <sz val="11"/>
        <color theme="1"/>
        <rFont val="Calibri"/>
        <family val="2"/>
      </rPr>
      <t xml:space="preserve"> - chestionar de satisfacţie a pacienţilor (cu obligaţia        </t>
    </r>
  </si>
  <si>
    <t>Data intocmirii</t>
  </si>
  <si>
    <t>Micologie</t>
  </si>
  <si>
    <t xml:space="preserve">Gama GT*1)                                                      </t>
  </si>
  <si>
    <t>ANEXA 49</t>
  </si>
  <si>
    <t>A. STRUCTURA DE PERSONAL</t>
  </si>
  <si>
    <t>CARE URMEAZA SA FIE INREGISTRATA IN CONTRACT SI SA FUNCTIONEZE SUB INCIDENTA ACESTUIA</t>
  </si>
  <si>
    <t>Nr crt.</t>
  </si>
  <si>
    <t>NUME SI PRENUME</t>
  </si>
  <si>
    <t>Cod parafă (dupa caz)</t>
  </si>
  <si>
    <t>Certificat/Autorizatie de libera practica eliberat/eliberata de OrganIzatia profesionala/Autoritatea competenta,dupa caz*</t>
  </si>
  <si>
    <t>Specialitatea **</t>
  </si>
  <si>
    <t>Atestat de studii complementare</t>
  </si>
  <si>
    <t>Grad profesional</t>
  </si>
  <si>
    <t>Asigurare de raspundere civila</t>
  </si>
  <si>
    <t>Document care atesta forma de angajare la furnizor</t>
  </si>
  <si>
    <t>Program de lucru/zi (interval orar :ora de inceput-ora de final)***</t>
  </si>
  <si>
    <t>Total ore/saptamana</t>
  </si>
  <si>
    <t>Numar</t>
  </si>
  <si>
    <t>Data eliberarii</t>
  </si>
  <si>
    <t>Data Expirarii ****</t>
  </si>
  <si>
    <t>Denumirea studiilor</t>
  </si>
  <si>
    <t>Din DATA</t>
  </si>
  <si>
    <t>Valoare</t>
  </si>
  <si>
    <t>Data expirarii</t>
  </si>
  <si>
    <t>Tip contract (CIM/PFA/PFI,etc)</t>
  </si>
  <si>
    <t>Numar contract</t>
  </si>
  <si>
    <t>LU</t>
  </si>
  <si>
    <t>MA</t>
  </si>
  <si>
    <t>MI</t>
  </si>
  <si>
    <t>J</t>
  </si>
  <si>
    <t>VI</t>
  </si>
  <si>
    <t>* se completează pentru toate categoriile de personal care intră sub incidenţa contractului (medici, biologi medicali/biologi, chimişti medicali/chimişti, biochimişti</t>
  </si>
  <si>
    <t>medicali/biochimişti, fizicieni, bioingineri, cercetători ştiinţifici în anatomie‐patologică, absolvenţi colegiu imagistică medicală, fizioterapeuţi, psihologi, etc)</t>
  </si>
  <si>
    <t>** se completează în situaţia în care un medic are mai multe specialităţi confirmate prin ordin al ministrului</t>
  </si>
  <si>
    <t>***programul de lucru se detaliază pe fiecare zi a săptămânii, acolo unde este cazul se evidenţiază şi sărbătorile legale</t>
  </si>
  <si>
    <t>**** se completează cu data expirării avizului anual</t>
  </si>
  <si>
    <t>Tabelul centralizator se completează pentru fiecare sediu (sediu lucrativ/punct de lucru/punct secundar de lucru) în parte.</t>
  </si>
  <si>
    <t>Programul de lucru al personalului de specialitate care îşi desfășoară activitatea la furnizor trebuie să fie in concordanță cu programul de lucru declarat pentru sediu</t>
  </si>
  <si>
    <t>lucrativ/punct de lucru/punct secundar de lucru.</t>
  </si>
  <si>
    <t>Răspundem de legalitatea, realitatea şi exactitatea datelor sus menţionate</t>
  </si>
  <si>
    <t>Reprezentantul legal al furnizorului,</t>
  </si>
  <si>
    <t>....................................................</t>
  </si>
  <si>
    <t>semnătură electronică extinsă/calificată</t>
  </si>
  <si>
    <t>B. STRUCTURA DE PERSONAL</t>
  </si>
  <si>
    <t>PERSONAL MEDICO - SANITAR (ASISTENTA/SORA MEDICALA/MOASA)-</t>
  </si>
  <si>
    <t>CARE URMEAZA SA FIE INREGISTRAT IN CONTRACT SI SA FUNCTIONEZE SUB INCIDENTA ACESTUIA</t>
  </si>
  <si>
    <t>Certificat eliberat de OrganIzatia profesionala</t>
  </si>
  <si>
    <t xml:space="preserve">Specialitatea </t>
  </si>
  <si>
    <t>Program de lucru/zi (interval orar :ora de inceput-ora de final)*</t>
  </si>
  <si>
    <t>Data Expirarii</t>
  </si>
  <si>
    <t>*programul de lucru se detaliază pe fiecare zi a săptămânii, acolo unde este cazul se evidenţiază şi sărbătorile legale</t>
  </si>
  <si>
    <t>Programul de lucru al personalului de specialitate care îşi desfășoară activitatea trebuie să fie in concordanță cu programul de lucru declarat pentru sediu</t>
  </si>
  <si>
    <r>
      <t xml:space="preserve">se adauga </t>
    </r>
    <r>
      <rPr>
        <sz val="8"/>
        <color indexed="8"/>
        <rFont val="Arial"/>
        <family val="2"/>
      </rPr>
      <t xml:space="preserve">0,6 </t>
    </r>
    <r>
      <rPr>
        <sz val="7"/>
        <color indexed="8"/>
        <rFont val="Arial"/>
        <family val="2"/>
      </rPr>
      <t>puncte/proba/ora</t>
    </r>
  </si>
  <si>
    <t>nr. investigatii pe ora</t>
  </si>
  <si>
    <t>2.1020.1</t>
  </si>
  <si>
    <t>TTGO (test de toleranta la glucoza per os) *10)</t>
  </si>
  <si>
    <t>HBA1c *10)</t>
  </si>
  <si>
    <t>2.6001</t>
  </si>
  <si>
    <t>2.6002</t>
  </si>
  <si>
    <t>2.6003</t>
  </si>
  <si>
    <t>2.6040</t>
  </si>
  <si>
    <t>2.60501</t>
  </si>
  <si>
    <t>2.60502</t>
  </si>
  <si>
    <t>2.6059</t>
  </si>
  <si>
    <t>2.6101</t>
  </si>
  <si>
    <t>2.6102</t>
  </si>
  <si>
    <t>2.6103</t>
  </si>
  <si>
    <t>2.1002</t>
  </si>
  <si>
    <t>2.1003</t>
  </si>
  <si>
    <t>2.10063</t>
  </si>
  <si>
    <t>2.1011</t>
  </si>
  <si>
    <t>2.1012</t>
  </si>
  <si>
    <t xml:space="preserve">Hemoleucogramă completă*1) - hemoglobină, hematocrit, numărătoare eritrocite, numărătoare leucocite, numărătoare trombocite,  formulă leucocitară, indici eritrocitari*1)     </t>
  </si>
  <si>
    <t xml:space="preserve">Determinare la gravidă a grupului sanguin ABO*1) </t>
  </si>
  <si>
    <t xml:space="preserve">Anticorpi specifici anti Rh la gravidă*                      </t>
  </si>
  <si>
    <t xml:space="preserve">Timp Quick şi INR*1)(International Normalised Ratio)  </t>
  </si>
  <si>
    <t xml:space="preserve">Fibrinogenemie*1)                                          </t>
  </si>
  <si>
    <t xml:space="preserve">Feritină serică*1)                                        </t>
  </si>
  <si>
    <t>2.1014</t>
  </si>
  <si>
    <t>2.1015</t>
  </si>
  <si>
    <t>2.1016</t>
  </si>
  <si>
    <t>2.1020</t>
  </si>
  <si>
    <t>2.10303</t>
  </si>
  <si>
    <t>2.10304</t>
  </si>
  <si>
    <t>2.10305</t>
  </si>
  <si>
    <t>2.10306</t>
  </si>
  <si>
    <t>2.10402</t>
  </si>
  <si>
    <t>2.10403</t>
  </si>
  <si>
    <t>2.10404</t>
  </si>
  <si>
    <t xml:space="preserve">Creatinkinaza CK *1)                                             </t>
  </si>
  <si>
    <t>2.10406</t>
  </si>
  <si>
    <t>2.10409</t>
  </si>
  <si>
    <t>2.10500</t>
  </si>
  <si>
    <t>2.10501</t>
  </si>
  <si>
    <t>2.10503</t>
  </si>
  <si>
    <t>2.10504</t>
  </si>
  <si>
    <t>2.10505</t>
  </si>
  <si>
    <t>2.10506</t>
  </si>
  <si>
    <t>2,10062</t>
  </si>
  <si>
    <t>Transferina serica*1)</t>
  </si>
  <si>
    <t>2.10507</t>
  </si>
  <si>
    <t>2.2600</t>
  </si>
  <si>
    <t>2.2604</t>
  </si>
  <si>
    <t>2.2612</t>
  </si>
  <si>
    <t>2.43092</t>
  </si>
  <si>
    <t>Albumina serica*8)</t>
  </si>
  <si>
    <t>2.2622.1</t>
  </si>
  <si>
    <t>Raport albumina/creatinina intr-un esantion de urina spontana*1)*8)</t>
  </si>
  <si>
    <t>2.2622</t>
  </si>
  <si>
    <t>2.2623</t>
  </si>
  <si>
    <t>2.10412</t>
  </si>
  <si>
    <t>Alfa Amilaza serica</t>
  </si>
  <si>
    <t>2.10413</t>
  </si>
  <si>
    <t>Lipaza serica</t>
  </si>
  <si>
    <t>2.10400</t>
  </si>
  <si>
    <t>Lactatdehidrogenaza (LDH)</t>
  </si>
  <si>
    <t>2.1065</t>
  </si>
  <si>
    <t>Rezerva alcalina (determinarea Bicarbonatului seric)</t>
  </si>
  <si>
    <t>2.1071</t>
  </si>
  <si>
    <t>Vitamina B 12 *1)</t>
  </si>
  <si>
    <t>2.1074</t>
  </si>
  <si>
    <t>Acid folic *1)</t>
  </si>
  <si>
    <t>2.2500</t>
  </si>
  <si>
    <t>2.2507</t>
  </si>
  <si>
    <t>2.2509</t>
  </si>
  <si>
    <t>2.2510</t>
  </si>
  <si>
    <t>2.2514</t>
  </si>
  <si>
    <t>2.2521</t>
  </si>
  <si>
    <t>2.2522</t>
  </si>
  <si>
    <t>2.2523</t>
  </si>
  <si>
    <t>2.2525</t>
  </si>
  <si>
    <t>2.327091</t>
  </si>
  <si>
    <t>2.327092</t>
  </si>
  <si>
    <t xml:space="preserve">Ag HBs *1)                                           </t>
  </si>
  <si>
    <t>2.327093</t>
  </si>
  <si>
    <t xml:space="preserve">Anticorpi Anti HCV*1)                                                     </t>
  </si>
  <si>
    <t>2.32710</t>
  </si>
  <si>
    <t>2.40000</t>
  </si>
  <si>
    <t>2.40010</t>
  </si>
  <si>
    <t>2.40013</t>
  </si>
  <si>
    <t>2.40203</t>
  </si>
  <si>
    <t>2.430011</t>
  </si>
  <si>
    <t>2.430012</t>
  </si>
  <si>
    <t>2.43010</t>
  </si>
  <si>
    <t>2.43011</t>
  </si>
  <si>
    <t>2.43012</t>
  </si>
  <si>
    <t>2.2502</t>
  </si>
  <si>
    <t>2.43014</t>
  </si>
  <si>
    <t>2.40053</t>
  </si>
  <si>
    <t>2.43040</t>
  </si>
  <si>
    <t xml:space="preserve">Factor reumatoid*1)                                             </t>
  </si>
  <si>
    <t>2.43044</t>
  </si>
  <si>
    <t>2.43135</t>
  </si>
  <si>
    <t>2.43136</t>
  </si>
  <si>
    <t>Examen bacteriologic exudat faringian*1), cultura si identificare streptococi beta-hemolitici gr. A,C,G</t>
  </si>
  <si>
    <t>2.3025</t>
  </si>
  <si>
    <t>2.50102</t>
  </si>
  <si>
    <t>Examen fungic din exudat faringian*11) - cultura si identificare pana la nivel de specie</t>
  </si>
  <si>
    <t>2.3100</t>
  </si>
  <si>
    <t>2.3062</t>
  </si>
  <si>
    <t xml:space="preserve">Coprocultură*1) - cultură şi identificare bacteriană          </t>
  </si>
  <si>
    <t>2.5100</t>
  </si>
  <si>
    <t>FURNIZOR ………………</t>
  </si>
  <si>
    <t>PUNCT DE LUCRU……….</t>
  </si>
  <si>
    <t>INVESTIGATII PARACLINICE -  LABORATOR ANALIZE MEDICALE</t>
  </si>
  <si>
    <t>Criteriul de calitate - subcriteriul "Participare la schemele de testarea a competentei"</t>
  </si>
  <si>
    <t>Denumirea analizei de laborator</t>
  </si>
  <si>
    <t>punctaj/ participare</t>
  </si>
  <si>
    <t>Scheme de testarea a competentei  2022 ¹</t>
  </si>
  <si>
    <t>punctaj obtinut⁴</t>
  </si>
  <si>
    <t>Scheme de testare a competentei 2023</t>
  </si>
  <si>
    <t>Organizator 1⁴</t>
  </si>
  <si>
    <t>Organizator 2⁴</t>
  </si>
  <si>
    <t>Organizator 3⁴</t>
  </si>
  <si>
    <t>nr. participari 2022</t>
  </si>
  <si>
    <t>total participari 2023</t>
  </si>
  <si>
    <t>Numar participari*</t>
  </si>
  <si>
    <t>Lunile de participare</t>
  </si>
  <si>
    <t>Hemoleucogramă completă - hemoglobină, hematocrit, numărătoare eritrocite, numărătoare leucocite, numărătoare trombocite, formulă leucocitară, indici eritrocitari*1)</t>
  </si>
  <si>
    <t>Numărătoare reticulocite</t>
  </si>
  <si>
    <t>Examen citologic al frotiului sanguin*3)</t>
  </si>
  <si>
    <t>VSH*1)</t>
  </si>
  <si>
    <t>Determinare la gravidă a grupului sanguin ABO*1)</t>
  </si>
  <si>
    <t>Determinare la gravidă a grupului sanguin Rh*1)</t>
  </si>
  <si>
    <t>Anticorpi specifici anti Rh la gravidă</t>
  </si>
  <si>
    <t>Timp Quick şi INR*1) (International Normalised Ratio)</t>
  </si>
  <si>
    <t>APTT</t>
  </si>
  <si>
    <t>Fibrinogenemie*1)</t>
  </si>
  <si>
    <t>Biochimie - serică şi urinară</t>
  </si>
  <si>
    <t>Proteine totale serice*1)</t>
  </si>
  <si>
    <t>Electroforeza proteinelor serice*1)</t>
  </si>
  <si>
    <t>Feritină serică*1)</t>
  </si>
  <si>
    <t>Uree serică*1)</t>
  </si>
  <si>
    <t>Acid uric seric*1)</t>
  </si>
  <si>
    <t>Creatinină serică cu estimarea ratei de filtrare glomerulară*1), **)</t>
  </si>
  <si>
    <t>Bilirubină totală*1)</t>
  </si>
  <si>
    <t>Bilirubină directă*1)</t>
  </si>
  <si>
    <t>Glicemie*1)</t>
  </si>
  <si>
    <t>Colesterol seric total*1)</t>
  </si>
  <si>
    <t>HDL colesterol*1)</t>
  </si>
  <si>
    <t>LDL colesterol*1)</t>
  </si>
  <si>
    <t>Trigliceride serice*1)</t>
  </si>
  <si>
    <t>TGP*1)</t>
  </si>
  <si>
    <t>TGO*1)</t>
  </si>
  <si>
    <t>Creatinkinaza CK*1)</t>
  </si>
  <si>
    <t>Gama GT*1)</t>
  </si>
  <si>
    <t>Fosfatază alcalină*1)</t>
  </si>
  <si>
    <t>Sodiu seric*1)</t>
  </si>
  <si>
    <t>Potasiu seric*1)</t>
  </si>
  <si>
    <t>Calciu seric total*1)</t>
  </si>
  <si>
    <t>Calciu ionic seric*1)</t>
  </si>
  <si>
    <t>Magneziemie*1)</t>
  </si>
  <si>
    <t>Sideremie*1)</t>
  </si>
  <si>
    <t>Transferină serică*1)</t>
  </si>
  <si>
    <t>Fosfor (fosfat seric)*9)</t>
  </si>
  <si>
    <t>Examen complet de urină (sumar + sediment)*1)</t>
  </si>
  <si>
    <t>Dozare proteine urinare*1)</t>
  </si>
  <si>
    <t>Microalbuminuria (albumină urinară)*8)</t>
  </si>
  <si>
    <t>Raport albumină/creatinină într-un eșantion de urină spontană*1) *8)</t>
  </si>
  <si>
    <t>Albumină serică*8)</t>
  </si>
  <si>
    <t>Dozare glucoză urinară*1)</t>
  </si>
  <si>
    <t>Creatinină urinară*8)</t>
  </si>
  <si>
    <t>Alfa Amilază</t>
  </si>
  <si>
    <t>Lipază</t>
  </si>
  <si>
    <t>Lactatohidrogenaza (LDH)</t>
  </si>
  <si>
    <t>Rezervă alcalină ( determinarea Bicarbonatului seric)</t>
  </si>
  <si>
    <t>Vitamina B 12</t>
  </si>
  <si>
    <t>Imunologie şi imunochimie</t>
  </si>
  <si>
    <t>TSH*1)</t>
  </si>
  <si>
    <t>FT4*1)</t>
  </si>
  <si>
    <t>Parathormonul seric (PTH)</t>
  </si>
  <si>
    <t>Hormonul foliculinostimulant FSH</t>
  </si>
  <si>
    <t>Hormonul luteinizant (LH)</t>
  </si>
  <si>
    <t>Cortizol</t>
  </si>
  <si>
    <t>Testosteron</t>
  </si>
  <si>
    <t>Estradiol</t>
  </si>
  <si>
    <t>Progesteron</t>
  </si>
  <si>
    <t>Prolactină</t>
  </si>
  <si>
    <t>Anti-HAV IgM*2)</t>
  </si>
  <si>
    <t>Ag HBs*1)</t>
  </si>
  <si>
    <t>Anticorpi Anti HCV*1)</t>
  </si>
  <si>
    <t>Testare HIV la gravidă*1)</t>
  </si>
  <si>
    <t>ASLO*1)</t>
  </si>
  <si>
    <t>VDRL*1) sau RPR*1)</t>
  </si>
  <si>
    <t>Confirmare TPHA*4)</t>
  </si>
  <si>
    <t>Antigen Helicobacter Pylori*1)</t>
  </si>
  <si>
    <t>Complement seric C3</t>
  </si>
  <si>
    <t>Complement seric C4</t>
  </si>
  <si>
    <t>IgG seric</t>
  </si>
  <si>
    <t>IgA seric</t>
  </si>
  <si>
    <t>IgM seric</t>
  </si>
  <si>
    <t>IgE seric</t>
  </si>
  <si>
    <t>Proteina C reactivă*1)</t>
  </si>
  <si>
    <t>Factor reumatoid*1)</t>
  </si>
  <si>
    <t>ATPO</t>
  </si>
  <si>
    <t>PSA*1)</t>
  </si>
  <si>
    <t>free PSA*6)</t>
  </si>
  <si>
    <t>Examen bacteriologic exudat faringian, cultură şi identificare streptococi beta-hemolitici gr. A, C, G *1)</t>
  </si>
  <si>
    <t>Examen fungic din exsudat faringian - cultură și identificare până la nivel de specie *11)</t>
  </si>
  <si>
    <t>Urocultură*1) - Examen microscopic nativ şi colorat, cultură şi identificare bacteriană</t>
  </si>
  <si>
    <t>Coprocultură*1) - cultură şi identificare bacteriană</t>
  </si>
  <si>
    <t>Examen coproparazitologic*1)</t>
  </si>
  <si>
    <t>Depistare hemoragii oculte*1)</t>
  </si>
  <si>
    <t>Examene din secreţii vaginale - Examen microscopic nativ şi/sau colorat *1)</t>
  </si>
  <si>
    <t>Examene din secreții cervicale  - cultivare și identificarea bacteriana</t>
  </si>
  <si>
    <t xml:space="preserve">Examene din secreții secreții vaginale - cultura si identificare bacteriana </t>
  </si>
  <si>
    <t>Examene din secreții  vaginale - portaj Streptococcus agalactiae la gravide *16),prin metode de cultivare</t>
  </si>
  <si>
    <t>2,30643,1</t>
  </si>
  <si>
    <t>Examene din tampon rectal -  portaj Streptococcus agalactiae la gravide *16),prin metode de cultivare</t>
  </si>
  <si>
    <t>Examene din secreţii vaginale - Examen microscopic nativ si colorat , cultura si identificare fungica *1)*16)</t>
  </si>
  <si>
    <t>Examene din secreţii uretrale - microscopic colorat, cultură şi identificare bacteriană*1)</t>
  </si>
  <si>
    <t>Examen din secreţii otice - Examen microscopic nativ şi colorat, cultură şi identificare bacteriană *12)</t>
  </si>
  <si>
    <t>Examen bacteriologic exudat nazal cultura si identificare Staphylococcus aureus ( MRSA / MSSA ) *13)</t>
  </si>
  <si>
    <t>Examen microbiologic din secreţii conjunctivale – Examen microscopic, cultură şi identificare bacteriană *14)</t>
  </si>
  <si>
    <t>Examen bacteriologic din colecţie purulentă - Examen microscopic colorat, cultură şi identificare bacteriană*1)</t>
  </si>
  <si>
    <t>Examen fungic din colecţie purulentă - Examen microscopic nativ şi colorat, cultură şi identificare fungică*15)</t>
  </si>
  <si>
    <t>Antibiogramă*5)</t>
  </si>
  <si>
    <t>Antifungigramă*5)</t>
  </si>
  <si>
    <t>Examen histopatologic procedura completă HE (1 - 3 blocuri)*7)</t>
  </si>
  <si>
    <t>Examen histopatologic procedura completă HE (4 - 6 blocuri)*7)</t>
  </si>
  <si>
    <t>Examen histopatologic procedura completă HE şi coloraţii speciale (1 - 3 blocuri)*7)</t>
  </si>
  <si>
    <t>Examen histopatologic procedura completă HE şi coloraţii speciale (4 - 6 blocuri)*7)</t>
  </si>
  <si>
    <t>Teste imunohistochimice*)</t>
  </si>
  <si>
    <t>Citodiagnostic spută prin incluzii la parafină (1 - 3 blocuri)</t>
  </si>
  <si>
    <t>Examen citologic cervico-vaginal Babeş-Papanicolau*1)</t>
  </si>
  <si>
    <t>Citodiagnostic lichid de puncţie</t>
  </si>
  <si>
    <t>X</t>
  </si>
  <si>
    <t>Se completeaza cate un tabel pentru fiecare punct de lucru.</t>
  </si>
  <si>
    <t>Reprezentant legal furnizor</t>
  </si>
  <si>
    <t>Nume şi prenume, semnătură</t>
  </si>
  <si>
    <t>NOTĂ:</t>
  </si>
  <si>
    <t>Fiecare cod de investigaţie din lista analizelor de laborator prevăzută în anexa nr. 17 la ordin reprezintă o singură analiză chiar dacă analiza respectivă este compusă din mai mulţi parametri.</t>
  </si>
  <si>
    <t>Punctajul obţinut de fiecare furnizor se stabileşte astfel:</t>
  </si>
  <si>
    <t>b1) - se acordă câte un punct pentru fiecare participare din anul calendaristic anterior a fiecărei analize din domeniile de biochimie serică şi urinară şi hematologie prevăzută în anexa nr. 17 la ordin pentru care se face dovada de participare la schemele de testare a competenţei cu condiţia ca aceasta să se fi efectuat de cel puţin 4 ori în anul calendaristic anterior; la un număr de participări mai mare de 4 ori pe an, se acordă câte 0,5 puncte în plus pentru fiecare participare, fiind punctate maxim 8 participări suplimentar faţă de cele 4 participări obligatorii.</t>
  </si>
  <si>
    <t>b2) - se acordă câte 2 puncte pentru fiecare participare din anul calendaristic anterior a fiecărei analize din domeniul de imunologie și imunochimie prevăzută în anexa nr. 17 la ordin pentru care se face dovada de participare la schemele de testare a competenţei cu condiţia ca aceasta să se fi efectuat de cel puţin 4 ori în anul calendaristic anterior; la un număr de participări mai mare de 4 ori pe an, se acordă câte 1 punct în plus pentru fiecare participare, fiind punctate maxim 8 participări suplimentar faţă de cele 4 participări obligatorii.</t>
  </si>
  <si>
    <t>b3) - se acordă câte 3 puncte pentru fiecare participare din anul calendaristic anterior a fiecărei analize din domeniul de microbiologie şi din celelalte domenii, altele decât cele menţionate la lit. b1) şi b2) pentru care se face dovada de participare la schemele de testare a competenţei cu condiţia ca aceasta să se fi efectuat de cel puţin 4 ori în anul calendaristic anterior. La un număr de participări mai mare de 4 ori pe an, se acordă câte 1,5 puncte în plus pentru fiecare participare, fiind punctate maxim 8 participări suplimentar faţă de cele 4 participări obligatorii.</t>
  </si>
  <si>
    <t>1. Laboratorul trebuie să dovedească participarea cu rezultate satisfăcătoare la scheme de intercomparare pentru schemele derulate, schemele de intercomparare laboratoare trebuie să fie notificate de Ministerul Sănătăţii, iar punctajul se acordă doar pentru numărul de participări specificate în notificarea furnizorului de scheme de intercomparare emisă de Ministerul Sănătăţii.</t>
  </si>
  <si>
    <t>2. La stabilirea punctajului se iau în calcul participările din anul calendaristic anterior. O participare se defineşte ca un singur raport de evaluare pentru fiecare material de control extern al calităţii. Mai multe rapoarte de evaluare pentru acelaşi material de control extern al calităţii se punctează drept o singură participare.</t>
  </si>
  <si>
    <t>3. Actele doveditoare pentru participarea la scheme de testare a competenţei de cel puţin 4 ori în anul anterior: pe format de hârtie - centralizator emis de organizatorii schemelor de testare a competenţei pentru toţi analiţii la care laboratorul a participat în anul anterior, facturi emise de organizatorii schemelor de testare a competenţei şi dovezi ale plăţilor efectuate şi în format electronic - rapoartele de evaluare emise de organizatorul schemei de testare a competenţei, care să conţină indicii statistici specifici laboratorului.</t>
  </si>
  <si>
    <t>4. Actele doveditoare pentru participarea de cel puţin 4 ori/an la scheme de testare a competenţei în anul în curs: contracte cu organizatorii schemelor de testare a competenţei şi anexe din care să reiasă tipul analizelor şi frecvenţa cu care vor participa la schemele de testare a competenţei.</t>
  </si>
  <si>
    <t>Pe parcursul derulării contractului obligaţia participării la schemele de testare a competenţei de cel puţin 4 ori/an rămâne valabilă în aceleaşi condiţii.</t>
  </si>
  <si>
    <t xml:space="preserve">Criteriul de calitate - Subcriteriul a) „Indeplinirea cerințelor pentru calitate și compenetență” în conformitate cu standardul SR EN ISO 15189 </t>
  </si>
  <si>
    <t>Punctaj/ analiza</t>
  </si>
  <si>
    <t>Analize acreditate*</t>
  </si>
  <si>
    <r>
      <t>Autoevaluare Punctaj obtinut</t>
    </r>
    <r>
      <rPr>
        <b/>
        <sz val="10"/>
        <color indexed="10"/>
        <rFont val="Times New Roman"/>
        <family val="1"/>
      </rPr>
      <t xml:space="preserve"> </t>
    </r>
    <r>
      <rPr>
        <b/>
        <sz val="11"/>
        <color indexed="10"/>
        <rFont val="Times New Roman"/>
        <family val="1"/>
      </rPr>
      <t>(coloana contine formule, va rugam, NU MODIFICATI)</t>
    </r>
  </si>
  <si>
    <t>Punctaj acordat de CAS</t>
  </si>
  <si>
    <t>1</t>
  </si>
  <si>
    <t>5 = 3*4</t>
  </si>
  <si>
    <t>Note:</t>
  </si>
  <si>
    <t>*) Fiecare cod de investigaţie din lista analizelor de laborator prevăzută în anexa nr. 17 la ordin reprezintă o singură analiză chiar dacă analiza respectivă este compusă din mai mulţi parametri, motiv pentru care,  în coloana nr. 4 se înscrie cifra 1 pentru analizele  acreditate ISO</t>
  </si>
  <si>
    <t>Dovada îndeplinirii criteriului de calitate se face pe toată perioada de derulare a contractului cu casa de asigurări de sănătate pentru fiecare dintre laboratoarele/laboratoare organizate ca puncte de lucru ce urmează a fi cuprinse în contractul de furnizare de servicii medicale paraclinice - analize medicale de laborator</t>
  </si>
  <si>
    <r>
      <t xml:space="preserve">subcriteriul a) "îndeplinirea cerinţelor pentru calitate şi competenţă" - pentru minim </t>
    </r>
    <r>
      <rPr>
        <b/>
        <sz val="16"/>
        <color indexed="10"/>
        <rFont val="Times New Roman"/>
        <family val="1"/>
      </rPr>
      <t>43 de analize din numărul de analize cuprinse în lista investigaţiilor paraclinice</t>
    </r>
    <r>
      <rPr>
        <b/>
        <sz val="16"/>
        <rFont val="Times New Roman"/>
        <family val="1"/>
      </rPr>
      <t>.</t>
    </r>
  </si>
  <si>
    <t>În termen de maximum 12 luni de la intrarea în vigoare a prezentului ordin, furnizorii de servicii medicale paraclinice – analize de laborator au obligația îndeplinirii cerinţelor pentru calitate şi competenţă" – pentru minimum 50% din numărul de analize cuprinse în lista investigațiilor paraclinice prevăzute în Anexa 17 la prezentul ordin, cu condiția ca îndeplinirea criteriului de calitate respectiv - îndeplinirea cerințelor pentru calitate și competență să aibă în vedere investigații paraclinice din cadrul fiecărui domeniu din listă;</t>
  </si>
  <si>
    <r>
      <t xml:space="preserve">a1) - se acordă câte </t>
    </r>
    <r>
      <rPr>
        <b/>
        <u val="single"/>
        <sz val="16"/>
        <rFont val="Times New Roman"/>
        <family val="1"/>
      </rPr>
      <t>1 punct</t>
    </r>
    <r>
      <rPr>
        <sz val="16"/>
        <rFont val="Times New Roman"/>
        <family val="1"/>
      </rPr>
      <t xml:space="preserve"> pentru fiecare analiză medicală de Biochimie serică şi urinară, Hematologie prevăzută în anexa nr. 17 la ordin şi cuprinsă în anexa la certificatul de acreditare numai pentru punctul de lucru pentru care s-a făcut acreditarea;</t>
    </r>
  </si>
  <si>
    <r>
      <t xml:space="preserve">a2) - se acordă câte </t>
    </r>
    <r>
      <rPr>
        <b/>
        <u val="single"/>
        <sz val="16"/>
        <rFont val="Times New Roman"/>
        <family val="1"/>
      </rPr>
      <t>2 puncte</t>
    </r>
    <r>
      <rPr>
        <sz val="16"/>
        <rFont val="Times New Roman"/>
        <family val="1"/>
      </rPr>
      <t xml:space="preserve"> pentru fiecare analiză medicală de Imunologie și imunochimie prevăzută în anexa nr. 17 la ordin şi cuprinsă în anexa la certificatul de acreditare numai pentru punctul de lucru pentru care s-a făcut acreditarea;</t>
    </r>
  </si>
  <si>
    <r>
      <t xml:space="preserve">a3) - se acordă câte </t>
    </r>
    <r>
      <rPr>
        <b/>
        <u val="single"/>
        <sz val="16"/>
        <rFont val="Times New Roman"/>
        <family val="1"/>
      </rPr>
      <t>3 puncte</t>
    </r>
    <r>
      <rPr>
        <sz val="16"/>
        <rFont val="Times New Roman"/>
        <family val="1"/>
      </rPr>
      <t xml:space="preserve"> pentru fiecare analiză medicală de microbiologie prevăzută în anexa nr. 17 la ordin şi cuprinsă în anexa la certificatul de acreditare numai pentru punctul de lucru pentru care s-a făcut acreditarea;</t>
    </r>
  </si>
  <si>
    <t xml:space="preserve">Nota - Se va intocmi o singura oferta/furnizor, indiferent daca acesta are unul sau mai multe puncte de lucru. </t>
  </si>
  <si>
    <t>2.2701</t>
  </si>
  <si>
    <t xml:space="preserve">Examene din secreţii genitale                                               </t>
  </si>
  <si>
    <t>2.3074</t>
  </si>
  <si>
    <t>Examene din secreţii vaginale - Examen microscopic nativ şi colorat*1)</t>
  </si>
  <si>
    <t>2.50114</t>
  </si>
  <si>
    <t>2.3080</t>
  </si>
  <si>
    <t xml:space="preserve">Examene din secreţii uretrale - microscopic  colorat, cultură şi identificare bacteriană </t>
  </si>
  <si>
    <t>2.3050</t>
  </si>
  <si>
    <t xml:space="preserve">Examen din secreţii otice - Examen microscopic  nativ şi colorat, cultură şi identificare bacteriană  </t>
  </si>
  <si>
    <t>2.3022</t>
  </si>
  <si>
    <t>2.3040</t>
  </si>
  <si>
    <t>2.5032</t>
  </si>
  <si>
    <t xml:space="preserve">Examen bacteriologic din colecţie purulentă - Examen microscopic colorat, cultură şi identificare bacteriană                                   </t>
  </si>
  <si>
    <t>2.501202</t>
  </si>
  <si>
    <t>2.313</t>
  </si>
  <si>
    <t>2.502</t>
  </si>
  <si>
    <t>2.90211</t>
  </si>
  <si>
    <t>2.902122</t>
  </si>
  <si>
    <t>2.90101</t>
  </si>
  <si>
    <t>2.90102</t>
  </si>
  <si>
    <t>2.9030</t>
  </si>
  <si>
    <t>240 lei/set</t>
  </si>
  <si>
    <t>2.9022</t>
  </si>
  <si>
    <t>2.9160</t>
  </si>
  <si>
    <t>2.9025</t>
  </si>
  <si>
    <t>resedinta de judet, avand program 5 zile/saptamana, minim</t>
  </si>
  <si>
    <t xml:space="preserve">7 ore/zi cu personal de recoltare dedicat....10 puncte pentru </t>
  </si>
  <si>
    <t>fiecare punct extern de recoltare; se puncteaza un singur puct</t>
  </si>
  <si>
    <t>de recoltare extern / localitate / furnizor</t>
  </si>
  <si>
    <t xml:space="preserve">Puncte de recoltare externe aflate in alte localitati decat cele </t>
  </si>
  <si>
    <t>Puncte de recoltare mobile  avand program 5 zile/saptamana,</t>
  </si>
  <si>
    <t xml:space="preserve">minim 7 ore/zi cu personal de recoltare dedicat....20 puncte </t>
  </si>
  <si>
    <t xml:space="preserve">pentru fiecare punct mobil de recoltare; se puncteaza un singur </t>
  </si>
  <si>
    <t>punct mobil de recoltare / furnizor</t>
  </si>
  <si>
    <t>Furnizor de servicii medicale paraclinice_____________________________________</t>
  </si>
  <si>
    <t>Sediu social____________________________</t>
  </si>
  <si>
    <t>Punct de lucru ______________________</t>
  </si>
  <si>
    <t xml:space="preserve">Total nr.participari </t>
  </si>
  <si>
    <t>Total Puncte</t>
  </si>
  <si>
    <t xml:space="preserve">ACTE DOVEDITOARE </t>
  </si>
  <si>
    <t xml:space="preserve">Hematologie - cate 1 punct pentru fiecare participare din anul calendaristic anterior a fiecarei analize din domeniu (cu conditia efectuarii de cel putin 4 ori)                                                         </t>
  </si>
  <si>
    <t>contract(nr/data)</t>
  </si>
  <si>
    <t>centralizator/certificat (nr)</t>
  </si>
  <si>
    <t>rapoarte de evaluare (nr/data)</t>
  </si>
  <si>
    <t>facturi (nr/data)</t>
  </si>
  <si>
    <t>chitante/op (nr/data)</t>
  </si>
  <si>
    <t>Total Hematologie</t>
  </si>
  <si>
    <t xml:space="preserve">Biochimie - serică și urinară - cate 1 punct pentru fiecare participare din anul calendaristic anterior a fiecarei analize din domeniu (cu conditia efectuarii de cel putin 4 ori)            </t>
  </si>
  <si>
    <t>Total Biochimie serica si urinara</t>
  </si>
  <si>
    <t xml:space="preserve">Imunologie - cate 2 puncte pentru fiecare participare din anul calendaristic anterior a fiecarei analize din domeniu (cu conditia efectuarii de cel putin 4 ori)                                                            </t>
  </si>
  <si>
    <t>Total Imunologie</t>
  </si>
  <si>
    <t xml:space="preserve"> Microbiologie - cate 3 puncte pentru fiecare participare din anul calendaristic anterior a fiecarei analize din domeniu (cu conditia efectuarii de cel putin 4 ori)   </t>
  </si>
  <si>
    <t xml:space="preserve">Exudat faringian </t>
  </si>
  <si>
    <t>Total Ex.faringian</t>
  </si>
  <si>
    <t>Examen urină</t>
  </si>
  <si>
    <t>Total Ex.urina</t>
  </si>
  <si>
    <t xml:space="preserve">Examene materii fecale                                               </t>
  </si>
  <si>
    <t>Coprocultură  Examen microscopic nativ și colorat, cultură și identificare bacteriană</t>
  </si>
  <si>
    <t>Total Ex.materii fecale</t>
  </si>
  <si>
    <t xml:space="preserve">Examene din secreții genitale </t>
  </si>
  <si>
    <t>Total Ex.secretii vaginale</t>
  </si>
  <si>
    <t>Examene din secreții uretrale</t>
  </si>
  <si>
    <t>Total Ex.secretii uretrale</t>
  </si>
  <si>
    <t>Examene din secreții otice</t>
  </si>
  <si>
    <t>Total Ex.secretii otice</t>
  </si>
  <si>
    <t>Examene din secreții nazale</t>
  </si>
  <si>
    <t>Total Ex.secretii nazale</t>
  </si>
  <si>
    <t>Examene din secreții conjunctivale</t>
  </si>
  <si>
    <t>Examen microbiologic din secreţii conjunctivale – Examen microscopic, cultură şi identificare bacteriană *13)</t>
  </si>
  <si>
    <t>Total secretii conjuctivale</t>
  </si>
  <si>
    <t>Examene din colecție purulentă</t>
  </si>
  <si>
    <t>Examen fungic din colecţie purulentă - Examen microscopic nativ şi colorat, cultură şi identificare fungică*14)</t>
  </si>
  <si>
    <t>Total colectie purulenta</t>
  </si>
  <si>
    <t>Testarea sensibilității la substanțe antimicrobiene și antifungice</t>
  </si>
  <si>
    <t>Total testarea sensibilitatii la substante antimicrobiene si antifungice</t>
  </si>
  <si>
    <t>Total Microbiologie</t>
  </si>
  <si>
    <t xml:space="preserve">Examinări histopatologice și citologice - cate 3 puncte pentru fiecare participare din anul calendaristic anterior a fiecarei analize din domeniu (cu conditia efectuarii de cel putin 4 ori)   </t>
  </si>
  <si>
    <t>Total Examinari histopatologice si citologie</t>
  </si>
  <si>
    <t>Domeniul</t>
  </si>
  <si>
    <t>Biochimie serica si urinara</t>
  </si>
  <si>
    <t>Histopatologie si Citologie</t>
  </si>
  <si>
    <t>Total</t>
  </si>
  <si>
    <t xml:space="preserve">    Răspundem de corectitudinea şi exactitatea datelor</t>
  </si>
  <si>
    <t xml:space="preserve">    Data întocmirii: </t>
  </si>
  <si>
    <t xml:space="preserve">    Reprezentant legal:</t>
  </si>
  <si>
    <t>semnatura …………………</t>
  </si>
  <si>
    <t>val. Iulie-decembrie 2023</t>
  </si>
  <si>
    <t>Examene din secreţii otice*12) - Examen microscopic nativ si colorat, cultură şi identificare bacteriană</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</si>
</sst>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00"/>
    <numFmt numFmtId="171" formatCode="[$-418]d\ mmmm\ yyyy"/>
    <numFmt numFmtId="172" formatCode="00000"/>
    <numFmt numFmtId="173" formatCode="d/m/yyyy;@"/>
  </numFmts>
  <fonts count="84">
    <font>
      <sz val="11"/>
      <color theme="1"/>
      <name val="Calibri"/>
      <family val="2"/>
    </font>
    <font>
      <sz val="11"/>
      <color indexed="8"/>
      <name val="Calibri"/>
      <family val="2"/>
    </font>
    <font>
      <sz val="10"/>
      <color indexed="8"/>
      <name val="Arial"/>
      <family val="2"/>
    </font>
    <font>
      <b/>
      <sz val="10"/>
      <color indexed="8"/>
      <name val="Arial"/>
      <family val="2"/>
    </font>
    <font>
      <b/>
      <sz val="12"/>
      <name val="Arial"/>
      <family val="2"/>
    </font>
    <font>
      <sz val="10"/>
      <name val="Arial"/>
      <family val="2"/>
    </font>
    <font>
      <sz val="12"/>
      <color indexed="10"/>
      <name val="Arial"/>
      <family val="2"/>
    </font>
    <font>
      <sz val="12"/>
      <name val="Times New Roman"/>
      <family val="1"/>
    </font>
    <font>
      <sz val="12"/>
      <name val="Arial"/>
      <family val="2"/>
    </font>
    <font>
      <b/>
      <sz val="10"/>
      <name val="Arial"/>
      <family val="2"/>
    </font>
    <font>
      <sz val="10"/>
      <color indexed="10"/>
      <name val="Arial"/>
      <family val="2"/>
    </font>
    <font>
      <sz val="8"/>
      <color indexed="8"/>
      <name val="Arial"/>
      <family val="2"/>
    </font>
    <font>
      <sz val="7"/>
      <color indexed="8"/>
      <name val="Arial"/>
      <family val="2"/>
    </font>
    <font>
      <b/>
      <sz val="8"/>
      <name val="Arial"/>
      <family val="2"/>
    </font>
    <font>
      <b/>
      <sz val="11"/>
      <color indexed="8"/>
      <name val="Calibri"/>
      <family val="2"/>
    </font>
    <font>
      <b/>
      <sz val="9"/>
      <color indexed="8"/>
      <name val="Arial"/>
      <family val="2"/>
    </font>
    <font>
      <sz val="9"/>
      <color indexed="8"/>
      <name val="Arial"/>
      <family val="2"/>
    </font>
    <font>
      <b/>
      <sz val="8"/>
      <color indexed="8"/>
      <name val="Arial"/>
      <family val="2"/>
    </font>
    <font>
      <sz val="9"/>
      <color indexed="8"/>
      <name val="Calibri"/>
      <family val="2"/>
    </font>
    <font>
      <b/>
      <sz val="8"/>
      <color indexed="10"/>
      <name val="Arial"/>
      <family val="2"/>
    </font>
    <font>
      <sz val="11"/>
      <color indexed="10"/>
      <name val="Calibri"/>
      <family val="2"/>
    </font>
    <font>
      <sz val="8"/>
      <name val="Calibri"/>
      <family val="2"/>
    </font>
    <font>
      <b/>
      <sz val="14"/>
      <name val="Arial"/>
      <family val="2"/>
    </font>
    <font>
      <b/>
      <sz val="16"/>
      <name val="Arial"/>
      <family val="2"/>
    </font>
    <font>
      <sz val="16"/>
      <name val="Arial"/>
      <family val="2"/>
    </font>
    <font>
      <sz val="11"/>
      <name val="Arial"/>
      <family val="2"/>
    </font>
    <font>
      <b/>
      <sz val="12"/>
      <name val="Times New Roman"/>
      <family val="1"/>
    </font>
    <font>
      <b/>
      <sz val="10"/>
      <name val="Times New Roman"/>
      <family val="1"/>
    </font>
    <font>
      <sz val="10"/>
      <name val="Times New Roman"/>
      <family val="1"/>
    </font>
    <font>
      <b/>
      <strike/>
      <sz val="10"/>
      <name val="Times New Roman"/>
      <family val="1"/>
    </font>
    <font>
      <b/>
      <sz val="10"/>
      <color indexed="8"/>
      <name val="Times New Roman"/>
      <family val="1"/>
    </font>
    <font>
      <b/>
      <sz val="10"/>
      <color indexed="10"/>
      <name val="Times New Roman"/>
      <family val="1"/>
    </font>
    <font>
      <b/>
      <sz val="11"/>
      <color indexed="10"/>
      <name val="Times New Roman"/>
      <family val="1"/>
    </font>
    <font>
      <b/>
      <sz val="14"/>
      <name val="Times New Roman"/>
      <family val="1"/>
    </font>
    <font>
      <sz val="14"/>
      <name val="Times New Roman"/>
      <family val="1"/>
    </font>
    <font>
      <b/>
      <sz val="16"/>
      <name val="Times New Roman"/>
      <family val="1"/>
    </font>
    <font>
      <b/>
      <sz val="16"/>
      <color indexed="10"/>
      <name val="Times New Roman"/>
      <family val="1"/>
    </font>
    <font>
      <sz val="16"/>
      <name val="Times New Roman"/>
      <family val="1"/>
    </font>
    <font>
      <b/>
      <u val="single"/>
      <sz val="16"/>
      <name val="Times New Roman"/>
      <family val="1"/>
    </font>
    <font>
      <sz val="10"/>
      <name val="Arial Narrow"/>
      <family val="2"/>
    </font>
    <font>
      <b/>
      <sz val="12"/>
      <name val="Arial Narrow"/>
      <family val="2"/>
    </font>
    <font>
      <b/>
      <sz val="10"/>
      <name val="Arial Narrow"/>
      <family val="2"/>
    </font>
    <font>
      <b/>
      <sz val="10"/>
      <color indexed="12"/>
      <name val="Arial Narrow"/>
      <family val="2"/>
    </font>
    <font>
      <sz val="10"/>
      <color indexed="12"/>
      <name val="Arial Narrow"/>
      <family val="2"/>
    </font>
    <font>
      <sz val="12"/>
      <name val="Arial Narrow"/>
      <family val="2"/>
    </font>
    <font>
      <b/>
      <sz val="12"/>
      <color indexed="12"/>
      <name val="Arial Narrow"/>
      <family val="2"/>
    </font>
    <font>
      <b/>
      <sz val="11"/>
      <name val="Arial Narrow"/>
      <family val="2"/>
    </font>
    <font>
      <b/>
      <sz val="11"/>
      <color indexed="12"/>
      <name val="Arial Narrow"/>
      <family val="2"/>
    </font>
    <font>
      <b/>
      <sz val="16"/>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6"/>
      <color indexed="4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FF0000"/>
      <name val="Times New Roman"/>
      <family val="1"/>
    </font>
    <font>
      <b/>
      <sz val="16"/>
      <color rgb="FF3333FF"/>
      <name val="Arial Narrow"/>
      <family val="2"/>
    </font>
    <font>
      <b/>
      <sz val="16"/>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double"/>
      <right style="thin"/>
      <top style="double"/>
      <bottom style="double"/>
    </border>
    <border>
      <left style="thin"/>
      <right style="thin"/>
      <top style="double"/>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thin"/>
      <right style="thin"/>
      <top style="thin"/>
      <bottom/>
    </border>
    <border>
      <left style="thin"/>
      <right style="thin"/>
      <top style="thin"/>
      <bottom style="double"/>
    </border>
    <border>
      <left style="double"/>
      <right style="thin"/>
      <top style="thin"/>
      <bottom/>
    </border>
    <border>
      <left style="double"/>
      <right style="thin"/>
      <top style="thin"/>
      <bottom style="double"/>
    </border>
    <border>
      <left style="double"/>
      <right style="thin"/>
      <top/>
      <bottom style="thin"/>
    </border>
    <border>
      <left style="thin"/>
      <right style="double"/>
      <top/>
      <bottom style="thin"/>
    </border>
    <border>
      <left style="thin"/>
      <right style="double"/>
      <top style="thin"/>
      <bottom style="double"/>
    </border>
    <border>
      <left style="thin"/>
      <right style="double"/>
      <top style="double"/>
      <bottom style="thin"/>
    </border>
    <border>
      <left style="thin"/>
      <right style="double"/>
      <top style="thin"/>
      <bottom style="thin"/>
    </border>
    <border>
      <left/>
      <right style="double"/>
      <top style="double"/>
      <bottom style="double"/>
    </border>
    <border>
      <left style="thin"/>
      <right style="double"/>
      <top style="thin"/>
      <bottom/>
    </border>
    <border>
      <left style="thin"/>
      <right style="double"/>
      <top style="double"/>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top style="thin"/>
      <bottom style="thin"/>
    </border>
    <border>
      <left/>
      <right style="thin"/>
      <top style="thin"/>
      <bottom style="thin"/>
    </border>
    <border>
      <left style="medium"/>
      <right style="thin"/>
      <top>
        <color indexed="63"/>
      </top>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right/>
      <top style="thin"/>
      <bottom style="thin"/>
    </border>
    <border>
      <left/>
      <right/>
      <top style="thin"/>
      <bottom>
        <color indexed="63"/>
      </bottom>
    </border>
    <border>
      <left>
        <color indexed="63"/>
      </left>
      <right style="thin"/>
      <top style="thin"/>
      <bottom>
        <color indexed="63"/>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double"/>
      <top style="double"/>
      <bottom style="thin"/>
    </border>
    <border>
      <left/>
      <right style="double"/>
      <top style="thin"/>
      <bottom style="thin"/>
    </border>
    <border>
      <left/>
      <right style="double"/>
      <top style="thin"/>
      <bottom style="double"/>
    </border>
    <border>
      <left style="thin"/>
      <right style="thin"/>
      <top style="double"/>
      <bottom/>
    </border>
    <border>
      <left style="thin"/>
      <right style="thin"/>
      <top/>
      <bottom style="double"/>
    </border>
    <border>
      <left style="double"/>
      <right/>
      <top style="double"/>
      <bottom style="double"/>
    </border>
    <border>
      <left/>
      <right/>
      <top style="double"/>
      <bottom style="double"/>
    </border>
    <border>
      <left/>
      <right style="thin"/>
      <top style="double"/>
      <bottom style="double"/>
    </border>
    <border>
      <left/>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medium"/>
      <right style="thin"/>
      <top style="thin"/>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 fillId="32" borderId="7" applyNumberFormat="0" applyFont="0" applyAlignment="0" applyProtection="0"/>
    <xf numFmtId="0" fontId="76" fillId="27" borderId="8" applyNumberFormat="0" applyAlignment="0" applyProtection="0"/>
    <xf numFmtId="9" fontId="1"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17">
    <xf numFmtId="0" fontId="0" fillId="0" borderId="0" xfId="0" applyFont="1" applyAlignment="1">
      <alignment/>
    </xf>
    <xf numFmtId="0" fontId="15" fillId="0" borderId="0" xfId="0" applyFont="1" applyAlignment="1">
      <alignment/>
    </xf>
    <xf numFmtId="0" fontId="16" fillId="0" borderId="0" xfId="0" applyFont="1" applyAlignment="1">
      <alignment/>
    </xf>
    <xf numFmtId="0" fontId="11" fillId="0" borderId="10" xfId="0" applyFont="1" applyBorder="1" applyAlignment="1">
      <alignment/>
    </xf>
    <xf numFmtId="0" fontId="17" fillId="0" borderId="10" xfId="0" applyFont="1" applyBorder="1" applyAlignment="1">
      <alignment/>
    </xf>
    <xf numFmtId="0" fontId="11" fillId="0" borderId="10" xfId="0" applyFont="1" applyBorder="1" applyAlignment="1">
      <alignment wrapText="1"/>
    </xf>
    <xf numFmtId="0" fontId="11" fillId="0" borderId="0" xfId="0" applyFont="1" applyAlignment="1">
      <alignment/>
    </xf>
    <xf numFmtId="0" fontId="17" fillId="0" borderId="0" xfId="0" applyFont="1" applyAlignment="1">
      <alignment/>
    </xf>
    <xf numFmtId="0" fontId="11" fillId="0" borderId="0" xfId="0" applyFont="1" applyAlignment="1">
      <alignment horizontal="center"/>
    </xf>
    <xf numFmtId="0" fontId="17" fillId="0" borderId="0" xfId="0" applyFont="1" applyAlignment="1">
      <alignment horizontal="center" vertical="center"/>
    </xf>
    <xf numFmtId="0" fontId="18" fillId="0" borderId="0" xfId="0" applyFont="1" applyAlignment="1">
      <alignment/>
    </xf>
    <xf numFmtId="0" fontId="11" fillId="0" borderId="11" xfId="0" applyFont="1" applyBorder="1" applyAlignment="1">
      <alignment/>
    </xf>
    <xf numFmtId="0" fontId="11" fillId="0" borderId="11" xfId="0" applyFont="1" applyBorder="1" applyAlignment="1">
      <alignment vertical="center" wrapText="1"/>
    </xf>
    <xf numFmtId="0" fontId="17" fillId="0" borderId="12" xfId="0" applyFont="1" applyBorder="1" applyAlignment="1">
      <alignment horizontal="center"/>
    </xf>
    <xf numFmtId="0" fontId="17" fillId="0" borderId="13" xfId="0" applyFont="1" applyBorder="1" applyAlignment="1">
      <alignment horizontal="center"/>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7" fillId="0" borderId="18" xfId="0" applyFont="1" applyBorder="1" applyAlignment="1">
      <alignment horizontal="center" vertical="center" wrapText="1"/>
    </xf>
    <xf numFmtId="0" fontId="0" fillId="0" borderId="0" xfId="0" applyAlignment="1">
      <alignment wrapText="1"/>
    </xf>
    <xf numFmtId="0" fontId="11" fillId="0" borderId="16" xfId="0" applyFont="1" applyBorder="1" applyAlignment="1">
      <alignment horizontal="center"/>
    </xf>
    <xf numFmtId="16" fontId="11" fillId="0" borderId="16" xfId="0" applyNumberFormat="1" applyFont="1" applyBorder="1" applyAlignment="1">
      <alignment horizontal="center"/>
    </xf>
    <xf numFmtId="0" fontId="11" fillId="0" borderId="19" xfId="0" applyFont="1" applyBorder="1" applyAlignment="1">
      <alignment horizontal="center"/>
    </xf>
    <xf numFmtId="0" fontId="17" fillId="0" borderId="16" xfId="0" applyFont="1" applyBorder="1" applyAlignment="1">
      <alignment horizontal="center"/>
    </xf>
    <xf numFmtId="0" fontId="2" fillId="0" borderId="0" xfId="0" applyFont="1" applyAlignment="1">
      <alignment/>
    </xf>
    <xf numFmtId="0" fontId="11" fillId="0" borderId="0" xfId="0" applyFont="1" applyAlignment="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1" fillId="0" borderId="20" xfId="0" applyFont="1" applyBorder="1" applyAlignment="1">
      <alignment/>
    </xf>
    <xf numFmtId="0" fontId="11" fillId="0" borderId="18" xfId="0" applyFont="1" applyBorder="1" applyAlignment="1">
      <alignment/>
    </xf>
    <xf numFmtId="0" fontId="11" fillId="0" borderId="10" xfId="0" applyFont="1" applyBorder="1" applyAlignment="1">
      <alignment vertical="center"/>
    </xf>
    <xf numFmtId="0" fontId="6" fillId="0" borderId="0" xfId="0" applyFont="1" applyFill="1" applyAlignment="1">
      <alignment vertical="top" wrapText="1"/>
    </xf>
    <xf numFmtId="0" fontId="5" fillId="0" borderId="0" xfId="0" applyFont="1" applyBorder="1" applyAlignment="1">
      <alignment/>
    </xf>
    <xf numFmtId="0" fontId="0" fillId="0" borderId="0" xfId="0" applyAlignment="1">
      <alignment horizontal="center"/>
    </xf>
    <xf numFmtId="0" fontId="9" fillId="0" borderId="12" xfId="0" applyFont="1" applyBorder="1" applyAlignment="1">
      <alignment horizontal="center" vertical="center"/>
    </xf>
    <xf numFmtId="49" fontId="9" fillId="0" borderId="13" xfId="0" applyNumberFormat="1" applyFont="1" applyBorder="1" applyAlignment="1">
      <alignment horizontal="center" vertical="center"/>
    </xf>
    <xf numFmtId="3" fontId="9" fillId="0" borderId="13"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5" fillId="0" borderId="0" xfId="0" applyFont="1" applyBorder="1" applyAlignment="1">
      <alignment/>
    </xf>
    <xf numFmtId="49" fontId="5" fillId="0" borderId="0" xfId="0" applyNumberFormat="1" applyFont="1" applyBorder="1" applyAlignment="1">
      <alignment/>
    </xf>
    <xf numFmtId="0" fontId="3" fillId="0" borderId="0" xfId="0" applyFont="1" applyAlignment="1">
      <alignment/>
    </xf>
    <xf numFmtId="0" fontId="2" fillId="0" borderId="21"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xf>
    <xf numFmtId="0" fontId="2" fillId="0" borderId="22" xfId="0" applyFont="1" applyBorder="1" applyAlignment="1">
      <alignment/>
    </xf>
    <xf numFmtId="0" fontId="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wrapText="1"/>
    </xf>
    <xf numFmtId="0" fontId="3" fillId="0" borderId="10" xfId="0" applyFont="1" applyBorder="1" applyAlignment="1">
      <alignment vertical="center" wrapText="1"/>
    </xf>
    <xf numFmtId="0" fontId="2" fillId="0" borderId="19" xfId="0" applyFont="1" applyBorder="1" applyAlignment="1">
      <alignment vertical="center" wrapText="1"/>
    </xf>
    <xf numFmtId="0" fontId="2" fillId="0" borderId="17" xfId="0" applyFont="1" applyBorder="1" applyAlignment="1">
      <alignment vertical="center" wrapText="1"/>
    </xf>
    <xf numFmtId="0" fontId="2" fillId="0" borderId="17" xfId="0" applyFont="1" applyBorder="1" applyAlignment="1">
      <alignment wrapText="1"/>
    </xf>
    <xf numFmtId="0" fontId="2" fillId="0" borderId="13" xfId="0" applyFont="1" applyBorder="1" applyAlignment="1">
      <alignment/>
    </xf>
    <xf numFmtId="0" fontId="9" fillId="0" borderId="0" xfId="56" applyFont="1" applyAlignment="1">
      <alignment/>
      <protection/>
    </xf>
    <xf numFmtId="0" fontId="2" fillId="0" borderId="0" xfId="0" applyFont="1" applyAlignment="1">
      <alignment horizontal="center"/>
    </xf>
    <xf numFmtId="0" fontId="5" fillId="0" borderId="0" xfId="56" applyFont="1" applyAlignment="1">
      <alignment/>
      <protection/>
    </xf>
    <xf numFmtId="0" fontId="5" fillId="0" borderId="0" xfId="56" applyFont="1">
      <alignment/>
      <protection/>
    </xf>
    <xf numFmtId="0" fontId="5" fillId="0" borderId="0" xfId="56" applyFont="1" applyAlignment="1">
      <alignment horizontal="center"/>
      <protection/>
    </xf>
    <xf numFmtId="0" fontId="5" fillId="0" borderId="0" xfId="0" applyFont="1" applyAlignment="1">
      <alignment/>
    </xf>
    <xf numFmtId="0" fontId="5" fillId="0" borderId="0" xfId="0" applyFont="1" applyAlignment="1">
      <alignment vertical="top"/>
    </xf>
    <xf numFmtId="14" fontId="5" fillId="0" borderId="0" xfId="0" applyNumberFormat="1" applyFont="1" applyAlignment="1">
      <alignment horizontal="center"/>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14" fontId="0" fillId="0" borderId="10" xfId="0" applyNumberFormat="1" applyBorder="1" applyAlignment="1">
      <alignment horizontal="left"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1" fontId="0" fillId="0" borderId="15" xfId="0" applyNumberFormat="1" applyBorder="1" applyAlignment="1">
      <alignment horizontal="left" vertical="center" wrapText="1"/>
    </xf>
    <xf numFmtId="14" fontId="0" fillId="0" borderId="15" xfId="0" applyNumberFormat="1" applyBorder="1" applyAlignment="1">
      <alignment horizontal="left" vertical="center" wrapText="1"/>
    </xf>
    <xf numFmtId="14" fontId="0" fillId="0" borderId="24" xfId="0" applyNumberFormat="1" applyBorder="1" applyAlignment="1">
      <alignment horizontal="left" vertical="center" wrapText="1"/>
    </xf>
    <xf numFmtId="0" fontId="0" fillId="0" borderId="16" xfId="0" applyBorder="1" applyAlignment="1">
      <alignment horizontal="left" vertical="center" wrapText="1"/>
    </xf>
    <xf numFmtId="14" fontId="0" fillId="0" borderId="25" xfId="0" applyNumberFormat="1"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1" fontId="0" fillId="0" borderId="18" xfId="0" applyNumberFormat="1" applyBorder="1" applyAlignment="1">
      <alignment horizontal="left" vertical="center" wrapText="1"/>
    </xf>
    <xf numFmtId="14" fontId="0" fillId="0" borderId="18" xfId="0" applyNumberFormat="1" applyBorder="1" applyAlignment="1">
      <alignment horizontal="left" vertical="center" wrapText="1"/>
    </xf>
    <xf numFmtId="14" fontId="0" fillId="0" borderId="23" xfId="0" applyNumberFormat="1" applyBorder="1" applyAlignment="1">
      <alignment horizontal="left" vertical="center" wrapText="1"/>
    </xf>
    <xf numFmtId="0" fontId="11" fillId="0" borderId="21" xfId="0" applyFont="1" applyBorder="1" applyAlignment="1">
      <alignment horizontal="center"/>
    </xf>
    <xf numFmtId="0" fontId="11" fillId="0" borderId="11" xfId="0" applyFont="1" applyBorder="1" applyAlignment="1">
      <alignment vertical="center"/>
    </xf>
    <xf numFmtId="0" fontId="17" fillId="0" borderId="14" xfId="0" applyFont="1" applyBorder="1" applyAlignment="1">
      <alignment horizontal="center"/>
    </xf>
    <xf numFmtId="0" fontId="17" fillId="0" borderId="15" xfId="0" applyFont="1" applyBorder="1" applyAlignment="1">
      <alignment horizontal="left"/>
    </xf>
    <xf numFmtId="0" fontId="17" fillId="0" borderId="15" xfId="0" applyFont="1" applyBorder="1" applyAlignment="1">
      <alignment horizontal="center"/>
    </xf>
    <xf numFmtId="1" fontId="11" fillId="0" borderId="0" xfId="0" applyNumberFormat="1" applyFont="1" applyAlignment="1">
      <alignment/>
    </xf>
    <xf numFmtId="1" fontId="17" fillId="0" borderId="26" xfId="0" applyNumberFormat="1" applyFont="1" applyBorder="1" applyAlignment="1">
      <alignment horizontal="center"/>
    </xf>
    <xf numFmtId="1" fontId="17" fillId="0" borderId="24" xfId="0" applyNumberFormat="1" applyFont="1" applyBorder="1" applyAlignment="1">
      <alignment horizontal="center"/>
    </xf>
    <xf numFmtId="1" fontId="11" fillId="0" borderId="22" xfId="0" applyNumberFormat="1" applyFont="1" applyBorder="1" applyAlignment="1">
      <alignment/>
    </xf>
    <xf numFmtId="1" fontId="11" fillId="0" borderId="25" xfId="0" applyNumberFormat="1" applyFont="1" applyBorder="1" applyAlignment="1">
      <alignment/>
    </xf>
    <xf numFmtId="1" fontId="11" fillId="0" borderId="27" xfId="0" applyNumberFormat="1" applyFont="1" applyBorder="1" applyAlignment="1">
      <alignment/>
    </xf>
    <xf numFmtId="1" fontId="17" fillId="0" borderId="28" xfId="0" applyNumberFormat="1" applyFont="1" applyBorder="1" applyAlignment="1">
      <alignment/>
    </xf>
    <xf numFmtId="1" fontId="12" fillId="0" borderId="25" xfId="0" applyNumberFormat="1" applyFont="1" applyBorder="1" applyAlignment="1">
      <alignment wrapText="1"/>
    </xf>
    <xf numFmtId="1" fontId="12" fillId="0" borderId="25" xfId="0" applyNumberFormat="1" applyFont="1" applyBorder="1" applyAlignment="1">
      <alignment/>
    </xf>
    <xf numFmtId="0" fontId="14" fillId="0" borderId="0" xfId="0" applyFont="1" applyAlignment="1">
      <alignment/>
    </xf>
    <xf numFmtId="0" fontId="0" fillId="0" borderId="17" xfId="0" applyBorder="1" applyAlignment="1">
      <alignment/>
    </xf>
    <xf numFmtId="0" fontId="0" fillId="0" borderId="11"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0" xfId="0" applyBorder="1" applyAlignment="1">
      <alignment/>
    </xf>
    <xf numFmtId="0" fontId="0" fillId="0" borderId="32" xfId="0" applyBorder="1" applyAlignment="1">
      <alignment horizontal="center" vertical="center" wrapText="1"/>
    </xf>
    <xf numFmtId="0" fontId="14" fillId="0" borderId="33" xfId="0" applyFont="1" applyBorder="1" applyAlignment="1">
      <alignment horizontal="center" vertical="center" wrapText="1"/>
    </xf>
    <xf numFmtId="0" fontId="0" fillId="0" borderId="10" xfId="0" applyBorder="1" applyAlignment="1">
      <alignment wrapText="1"/>
    </xf>
    <xf numFmtId="0" fontId="0" fillId="0" borderId="34" xfId="0" applyBorder="1" applyAlignment="1">
      <alignment/>
    </xf>
    <xf numFmtId="0" fontId="0" fillId="0" borderId="35" xfId="0" applyBorder="1" applyAlignment="1">
      <alignment/>
    </xf>
    <xf numFmtId="0" fontId="0" fillId="0" borderId="31" xfId="0" applyBorder="1" applyAlignment="1">
      <alignment/>
    </xf>
    <xf numFmtId="0" fontId="0" fillId="0" borderId="36" xfId="0" applyBorder="1" applyAlignment="1">
      <alignment horizontal="center" vertical="center" wrapText="1"/>
    </xf>
    <xf numFmtId="0" fontId="8" fillId="0" borderId="0" xfId="0" applyFont="1" applyAlignment="1">
      <alignment/>
    </xf>
    <xf numFmtId="0" fontId="22" fillId="0" borderId="0" xfId="0" applyFont="1" applyAlignment="1">
      <alignment/>
    </xf>
    <xf numFmtId="0" fontId="8" fillId="0" borderId="0" xfId="0" applyFont="1" applyBorder="1" applyAlignment="1">
      <alignment horizontal="center" vertical="center"/>
    </xf>
    <xf numFmtId="0" fontId="8" fillId="0" borderId="0" xfId="0" applyFont="1" applyAlignment="1">
      <alignment horizontal="center" vertical="center"/>
    </xf>
    <xf numFmtId="0" fontId="25" fillId="0" borderId="10" xfId="0" applyFont="1" applyBorder="1" applyAlignment="1">
      <alignment horizontal="center" vertical="center" wrapText="1"/>
    </xf>
    <xf numFmtId="0" fontId="25" fillId="0" borderId="37" xfId="0" applyFont="1" applyBorder="1" applyAlignment="1">
      <alignment horizontal="center" vertical="center" wrapText="1"/>
    </xf>
    <xf numFmtId="0" fontId="8" fillId="0" borderId="0" xfId="0" applyFont="1" applyBorder="1" applyAlignment="1">
      <alignment/>
    </xf>
    <xf numFmtId="0" fontId="8" fillId="0" borderId="10" xfId="0" applyFont="1" applyBorder="1" applyAlignment="1">
      <alignment/>
    </xf>
    <xf numFmtId="0" fontId="8" fillId="0" borderId="37" xfId="0" applyFont="1" applyBorder="1" applyAlignment="1">
      <alignment/>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xf>
    <xf numFmtId="0" fontId="8" fillId="0" borderId="0" xfId="0" applyFont="1" applyAlignment="1">
      <alignment/>
    </xf>
    <xf numFmtId="1" fontId="12" fillId="0" borderId="25" xfId="0" applyNumberFormat="1" applyFont="1" applyBorder="1" applyAlignment="1">
      <alignment wrapText="1"/>
    </xf>
    <xf numFmtId="0" fontId="11" fillId="0" borderId="10" xfId="0" applyFont="1" applyBorder="1" applyAlignment="1">
      <alignment/>
    </xf>
    <xf numFmtId="0" fontId="0" fillId="0" borderId="0" xfId="0" applyAlignment="1">
      <alignment wrapText="1"/>
    </xf>
    <xf numFmtId="0" fontId="2" fillId="0" borderId="38" xfId="0" applyFont="1" applyBorder="1" applyAlignment="1">
      <alignment wrapText="1"/>
    </xf>
    <xf numFmtId="0" fontId="80" fillId="0" borderId="10" xfId="0" applyFont="1" applyBorder="1" applyAlignment="1">
      <alignment horizontal="justify" vertical="center" wrapText="1"/>
    </xf>
    <xf numFmtId="0" fontId="3" fillId="0" borderId="11" xfId="0" applyFont="1" applyBorder="1" applyAlignment="1">
      <alignment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49" fontId="0" fillId="0" borderId="10" xfId="0" applyNumberFormat="1" applyBorder="1" applyAlignment="1">
      <alignment horizontal="center" wrapText="1"/>
    </xf>
    <xf numFmtId="0" fontId="0" fillId="0" borderId="0" xfId="0" applyAlignment="1">
      <alignment wrapText="1"/>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0" fillId="0" borderId="10" xfId="0" applyBorder="1" applyAlignment="1">
      <alignment horizontal="right" vertical="center" wrapText="1"/>
    </xf>
    <xf numFmtId="0" fontId="80" fillId="0" borderId="11" xfId="0" applyFont="1" applyBorder="1" applyAlignment="1">
      <alignment horizontal="justify" vertical="center" wrapText="1"/>
    </xf>
    <xf numFmtId="0" fontId="80" fillId="0" borderId="11" xfId="0" applyFont="1" applyBorder="1" applyAlignment="1">
      <alignment horizontal="left" vertical="center" wrapText="1"/>
    </xf>
    <xf numFmtId="49" fontId="0" fillId="0" borderId="10" xfId="0" applyNumberFormat="1" applyBorder="1" applyAlignment="1">
      <alignment horizontal="center" vertical="center" wrapText="1"/>
    </xf>
    <xf numFmtId="0" fontId="3" fillId="0" borderId="10" xfId="0" applyFont="1" applyBorder="1" applyAlignment="1">
      <alignment vertical="center" wrapText="1"/>
    </xf>
    <xf numFmtId="49" fontId="0" fillId="0" borderId="0" xfId="0" applyNumberFormat="1" applyAlignment="1">
      <alignment horizontal="center" vertical="center" wrapText="1"/>
    </xf>
    <xf numFmtId="0" fontId="26" fillId="0" borderId="0" xfId="0" applyFont="1" applyFill="1" applyAlignment="1">
      <alignment/>
    </xf>
    <xf numFmtId="0" fontId="7" fillId="0" borderId="0" xfId="0" applyFont="1" applyAlignment="1">
      <alignment/>
    </xf>
    <xf numFmtId="0" fontId="27" fillId="0" borderId="0" xfId="0" applyFont="1" applyFill="1" applyAlignment="1" applyProtection="1">
      <alignment horizontal="center" vertical="center"/>
      <protection/>
    </xf>
    <xf numFmtId="0" fontId="27" fillId="0" borderId="0" xfId="55" applyFont="1" applyFill="1" applyAlignment="1" applyProtection="1">
      <alignment horizontal="center" vertical="center"/>
      <protection/>
    </xf>
    <xf numFmtId="4" fontId="27" fillId="0" borderId="0" xfId="55" applyNumberFormat="1" applyFont="1" applyFill="1" applyAlignment="1" applyProtection="1">
      <alignment horizontal="center" vertical="center"/>
      <protection/>
    </xf>
    <xf numFmtId="4" fontId="28" fillId="0" borderId="0" xfId="0" applyNumberFormat="1" applyFont="1" applyAlignment="1" applyProtection="1">
      <alignment horizontal="center"/>
      <protection/>
    </xf>
    <xf numFmtId="0" fontId="27" fillId="0" borderId="0" xfId="0" applyFont="1" applyFill="1" applyAlignment="1" applyProtection="1">
      <alignment vertical="center"/>
      <protection/>
    </xf>
    <xf numFmtId="49" fontId="28" fillId="0" borderId="0" xfId="0" applyNumberFormat="1" applyFont="1" applyFill="1" applyAlignment="1" applyProtection="1">
      <alignment vertical="center"/>
      <protection/>
    </xf>
    <xf numFmtId="0" fontId="27" fillId="0" borderId="0" xfId="0" applyFont="1" applyFill="1" applyAlignment="1" applyProtection="1">
      <alignment vertical="center"/>
      <protection locked="0"/>
    </xf>
    <xf numFmtId="4" fontId="27" fillId="0" borderId="0" xfId="0" applyNumberFormat="1" applyFont="1" applyFill="1" applyAlignment="1" applyProtection="1">
      <alignment vertical="center"/>
      <protection locked="0"/>
    </xf>
    <xf numFmtId="0" fontId="27" fillId="0" borderId="0" xfId="0" applyFont="1" applyFill="1" applyAlignment="1" applyProtection="1">
      <alignment horizontal="center" vertical="center"/>
      <protection locked="0"/>
    </xf>
    <xf numFmtId="0" fontId="27" fillId="33" borderId="10" xfId="0" applyFont="1" applyFill="1" applyBorder="1" applyAlignment="1" applyProtection="1">
      <alignment horizontal="center" vertical="center" textRotation="90" wrapText="1"/>
      <protection/>
    </xf>
    <xf numFmtId="0" fontId="27" fillId="0" borderId="10" xfId="0" applyFont="1" applyFill="1" applyBorder="1" applyAlignment="1" applyProtection="1">
      <alignment horizontal="center" vertical="center" textRotation="90" wrapText="1"/>
      <protection/>
    </xf>
    <xf numFmtId="0" fontId="27" fillId="0" borderId="39" xfId="0" applyFont="1" applyFill="1" applyBorder="1" applyAlignment="1" applyProtection="1">
      <alignment horizontal="center" vertical="center" wrapText="1"/>
      <protection/>
    </xf>
    <xf numFmtId="49" fontId="27" fillId="0" borderId="11" xfId="0" applyNumberFormat="1"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7" fillId="0" borderId="11" xfId="55" applyFont="1" applyFill="1" applyBorder="1" applyAlignment="1" applyProtection="1">
      <alignment horizontal="center" vertical="center" wrapText="1"/>
      <protection/>
    </xf>
    <xf numFmtId="3" fontId="27" fillId="0" borderId="10" xfId="0" applyNumberFormat="1" applyFont="1" applyFill="1" applyBorder="1" applyAlignment="1" applyProtection="1">
      <alignment horizontal="center" vertical="center" wrapText="1"/>
      <protection locked="0"/>
    </xf>
    <xf numFmtId="3" fontId="27" fillId="0" borderId="10" xfId="55" applyNumberFormat="1" applyFont="1" applyFill="1" applyBorder="1" applyAlignment="1" applyProtection="1">
      <alignment horizontal="center" vertical="center"/>
      <protection locked="0"/>
    </xf>
    <xf numFmtId="3" fontId="27" fillId="0" borderId="10" xfId="55" applyNumberFormat="1" applyFont="1" applyFill="1" applyBorder="1" applyAlignment="1" applyProtection="1">
      <alignment horizontal="center" vertical="center"/>
      <protection/>
    </xf>
    <xf numFmtId="4" fontId="27" fillId="0" borderId="10" xfId="55" applyNumberFormat="1" applyFont="1" applyFill="1" applyBorder="1" applyAlignment="1" applyProtection="1">
      <alignment horizontal="center" vertical="center"/>
      <protection/>
    </xf>
    <xf numFmtId="0" fontId="28" fillId="0" borderId="40" xfId="56" applyFont="1" applyBorder="1" applyAlignment="1" applyProtection="1">
      <alignment vertical="center"/>
      <protection/>
    </xf>
    <xf numFmtId="0" fontId="28" fillId="0" borderId="10" xfId="0" applyFont="1" applyFill="1" applyBorder="1" applyAlignment="1" applyProtection="1">
      <alignment vertical="center"/>
      <protection/>
    </xf>
    <xf numFmtId="0" fontId="28" fillId="0" borderId="10" xfId="0" applyFont="1" applyFill="1" applyBorder="1" applyAlignment="1" applyProtection="1">
      <alignment vertical="center" wrapText="1"/>
      <protection/>
    </xf>
    <xf numFmtId="0" fontId="27" fillId="0" borderId="10" xfId="55" applyFont="1" applyFill="1" applyBorder="1" applyAlignment="1" applyProtection="1">
      <alignment horizontal="center" vertical="center"/>
      <protection/>
    </xf>
    <xf numFmtId="3" fontId="27" fillId="34" borderId="10" xfId="0" applyNumberFormat="1" applyFont="1" applyFill="1" applyBorder="1" applyAlignment="1" applyProtection="1">
      <alignment horizontal="center" vertical="center" wrapText="1"/>
      <protection locked="0"/>
    </xf>
    <xf numFmtId="0" fontId="27" fillId="0" borderId="0" xfId="0" applyFont="1" applyFill="1" applyAlignment="1" applyProtection="1">
      <alignment vertical="center" wrapText="1"/>
      <protection/>
    </xf>
    <xf numFmtId="0" fontId="27" fillId="0" borderId="10" xfId="55"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3" fontId="81" fillId="34" borderId="10" xfId="0" applyNumberFormat="1" applyFont="1" applyFill="1" applyBorder="1" applyAlignment="1" applyProtection="1">
      <alignment horizontal="center" vertical="center" wrapText="1"/>
      <protection locked="0"/>
    </xf>
    <xf numFmtId="3" fontId="81" fillId="0" borderId="10" xfId="0" applyNumberFormat="1" applyFont="1" applyFill="1" applyBorder="1" applyAlignment="1" applyProtection="1">
      <alignment horizontal="center" vertical="center" wrapText="1"/>
      <protection locked="0"/>
    </xf>
    <xf numFmtId="3" fontId="81" fillId="0" borderId="10" xfId="55" applyNumberFormat="1" applyFont="1" applyFill="1" applyBorder="1" applyAlignment="1" applyProtection="1">
      <alignment horizontal="center" vertical="center" wrapText="1"/>
      <protection locked="0"/>
    </xf>
    <xf numFmtId="3" fontId="81" fillId="0" borderId="10" xfId="55" applyNumberFormat="1" applyFont="1" applyFill="1" applyBorder="1" applyAlignment="1" applyProtection="1">
      <alignment horizontal="center" vertical="center"/>
      <protection locked="0"/>
    </xf>
    <xf numFmtId="0" fontId="81" fillId="0" borderId="0" xfId="0" applyFont="1" applyFill="1" applyAlignment="1" applyProtection="1">
      <alignment vertical="center"/>
      <protection/>
    </xf>
    <xf numFmtId="3" fontId="29" fillId="0" borderId="10" xfId="0" applyNumberFormat="1" applyFont="1" applyFill="1" applyBorder="1" applyAlignment="1" applyProtection="1">
      <alignment horizontal="center" vertical="center" wrapText="1"/>
      <protection locked="0"/>
    </xf>
    <xf numFmtId="3" fontId="27" fillId="0" borderId="10" xfId="55" applyNumberFormat="1" applyFont="1" applyFill="1" applyBorder="1" applyAlignment="1" applyProtection="1">
      <alignment horizontal="center" vertical="center" wrapText="1"/>
      <protection locked="0"/>
    </xf>
    <xf numFmtId="0" fontId="28" fillId="0" borderId="10" xfId="0" applyFont="1" applyBorder="1" applyAlignment="1" applyProtection="1">
      <alignment wrapText="1"/>
      <protection/>
    </xf>
    <xf numFmtId="3" fontId="30" fillId="34" borderId="10" xfId="0" applyNumberFormat="1" applyFont="1" applyFill="1" applyBorder="1" applyAlignment="1" applyProtection="1">
      <alignment horizontal="center" vertical="center" wrapText="1"/>
      <protection locked="0"/>
    </xf>
    <xf numFmtId="49" fontId="28" fillId="0" borderId="10" xfId="0" applyNumberFormat="1" applyFont="1" applyBorder="1" applyAlignment="1" applyProtection="1">
      <alignment vertical="center"/>
      <protection/>
    </xf>
    <xf numFmtId="0" fontId="81" fillId="0" borderId="10" xfId="55" applyFont="1" applyFill="1" applyBorder="1" applyAlignment="1" applyProtection="1">
      <alignment horizontal="center" vertical="center" wrapText="1"/>
      <protection/>
    </xf>
    <xf numFmtId="0" fontId="27" fillId="0" borderId="41" xfId="55" applyFont="1" applyFill="1" applyBorder="1" applyAlignment="1" applyProtection="1">
      <alignment horizontal="center" vertical="center"/>
      <protection/>
    </xf>
    <xf numFmtId="3" fontId="27" fillId="0" borderId="10" xfId="0" applyNumberFormat="1" applyFont="1" applyFill="1" applyBorder="1" applyAlignment="1" applyProtection="1">
      <alignment vertical="center"/>
      <protection locked="0"/>
    </xf>
    <xf numFmtId="0" fontId="28" fillId="0" borderId="0" xfId="0" applyFont="1" applyAlignment="1" applyProtection="1">
      <alignment horizontal="center"/>
      <protection/>
    </xf>
    <xf numFmtId="0" fontId="28" fillId="0" borderId="0" xfId="0" applyFont="1" applyFill="1" applyAlignment="1" applyProtection="1">
      <alignment horizontal="center"/>
      <protection/>
    </xf>
    <xf numFmtId="0" fontId="28" fillId="0" borderId="0" xfId="57" applyFont="1">
      <alignment/>
      <protection/>
    </xf>
    <xf numFmtId="0" fontId="27" fillId="0" borderId="0" xfId="0" applyFont="1" applyFill="1" applyAlignment="1" applyProtection="1">
      <alignment horizontal="left" vertical="center"/>
      <protection/>
    </xf>
    <xf numFmtId="0" fontId="28" fillId="0" borderId="0" xfId="57" applyFont="1" applyAlignment="1">
      <alignment horizontal="left"/>
      <protection/>
    </xf>
    <xf numFmtId="0" fontId="27" fillId="0" borderId="0" xfId="55" applyFont="1" applyFill="1" applyAlignment="1" applyProtection="1">
      <alignment horizontal="left" vertical="center"/>
      <protection/>
    </xf>
    <xf numFmtId="4" fontId="27" fillId="0" borderId="0" xfId="55" applyNumberFormat="1" applyFont="1" applyFill="1" applyAlignment="1" applyProtection="1">
      <alignment horizontal="left" vertical="center"/>
      <protection/>
    </xf>
    <xf numFmtId="4" fontId="28" fillId="0" borderId="0" xfId="0" applyNumberFormat="1" applyFont="1" applyAlignment="1" applyProtection="1">
      <alignment horizontal="left"/>
      <protection/>
    </xf>
    <xf numFmtId="0" fontId="28" fillId="0" borderId="0" xfId="57" applyFont="1" applyAlignment="1">
      <alignment vertical="center"/>
      <protection/>
    </xf>
    <xf numFmtId="0" fontId="8" fillId="0" borderId="0" xfId="0" applyFont="1" applyAlignment="1">
      <alignment/>
    </xf>
    <xf numFmtId="0" fontId="8" fillId="0" borderId="0" xfId="0" applyFont="1" applyFill="1" applyAlignment="1">
      <alignment/>
    </xf>
    <xf numFmtId="0" fontId="28" fillId="0" borderId="0" xfId="0" applyFont="1" applyFill="1" applyAlignment="1" applyProtection="1">
      <alignment horizontal="center" vertical="center"/>
      <protection locked="0"/>
    </xf>
    <xf numFmtId="0" fontId="27" fillId="0" borderId="0" xfId="0" applyFont="1" applyFill="1" applyAlignment="1" applyProtection="1">
      <alignment horizontal="left" vertical="center"/>
      <protection locked="0"/>
    </xf>
    <xf numFmtId="0" fontId="28" fillId="0" borderId="0" xfId="0" applyFont="1" applyFill="1" applyAlignment="1" applyProtection="1">
      <alignment horizontal="center" vertical="center"/>
      <protection/>
    </xf>
    <xf numFmtId="0" fontId="27" fillId="0" borderId="42" xfId="0" applyFont="1" applyFill="1" applyBorder="1" applyAlignment="1" applyProtection="1">
      <alignment horizontal="center" vertical="center" wrapText="1"/>
      <protection/>
    </xf>
    <xf numFmtId="49" fontId="27" fillId="0" borderId="43" xfId="0" applyNumberFormat="1" applyFont="1" applyFill="1" applyBorder="1" applyAlignment="1" applyProtection="1">
      <alignment horizontal="center" vertical="center" wrapText="1"/>
      <protection/>
    </xf>
    <xf numFmtId="0" fontId="27" fillId="0" borderId="43" xfId="0" applyFont="1" applyFill="1" applyBorder="1" applyAlignment="1" applyProtection="1">
      <alignment horizontal="center" vertical="center" wrapText="1"/>
      <protection/>
    </xf>
    <xf numFmtId="0" fontId="27" fillId="0" borderId="43" xfId="55" applyFont="1" applyFill="1" applyBorder="1" applyAlignment="1" applyProtection="1">
      <alignment horizontal="center" vertical="center" wrapText="1"/>
      <protection/>
    </xf>
    <xf numFmtId="0" fontId="27" fillId="0" borderId="44" xfId="0" applyFont="1" applyFill="1" applyBorder="1" applyAlignment="1" applyProtection="1">
      <alignment horizontal="center" vertical="center" wrapText="1"/>
      <protection/>
    </xf>
    <xf numFmtId="0" fontId="28" fillId="0" borderId="0" xfId="0" applyFont="1" applyFill="1" applyAlignment="1" applyProtection="1">
      <alignment vertical="center"/>
      <protection/>
    </xf>
    <xf numFmtId="0" fontId="27" fillId="0" borderId="11" xfId="0" applyFont="1" applyFill="1" applyBorder="1" applyAlignment="1" applyProtection="1">
      <alignment horizontal="center" vertical="center" wrapText="1"/>
      <protection/>
    </xf>
    <xf numFmtId="0" fontId="27" fillId="0" borderId="45" xfId="0" applyFont="1" applyFill="1" applyBorder="1" applyAlignment="1" applyProtection="1">
      <alignment horizontal="center" vertical="center" wrapText="1"/>
      <protection/>
    </xf>
    <xf numFmtId="0" fontId="27" fillId="0" borderId="45" xfId="0" applyFont="1" applyFill="1" applyBorder="1" applyAlignment="1" applyProtection="1">
      <alignment vertical="center" wrapText="1"/>
      <protection/>
    </xf>
    <xf numFmtId="0" fontId="27" fillId="0" borderId="10" xfId="55" applyFont="1" applyFill="1" applyBorder="1" applyAlignment="1" applyProtection="1">
      <alignment horizontal="center" vertical="center"/>
      <protection locked="0"/>
    </xf>
    <xf numFmtId="0" fontId="27" fillId="0" borderId="46" xfId="0" applyFont="1" applyFill="1" applyBorder="1" applyAlignment="1" applyProtection="1">
      <alignment vertical="center"/>
      <protection/>
    </xf>
    <xf numFmtId="0" fontId="27" fillId="0" borderId="46" xfId="0" applyFont="1" applyFill="1" applyBorder="1" applyAlignment="1" applyProtection="1">
      <alignment vertical="center" wrapText="1"/>
      <protection/>
    </xf>
    <xf numFmtId="0" fontId="28" fillId="0" borderId="0" xfId="0" applyFont="1" applyFill="1" applyAlignment="1" applyProtection="1">
      <alignment vertical="center" wrapText="1"/>
      <protection/>
    </xf>
    <xf numFmtId="0" fontId="28" fillId="0" borderId="10" xfId="0" applyFont="1" applyFill="1" applyBorder="1" applyAlignment="1" applyProtection="1">
      <alignment horizontal="right" vertical="center"/>
      <protection/>
    </xf>
    <xf numFmtId="0" fontId="81" fillId="0" borderId="46" xfId="0" applyFont="1" applyFill="1" applyBorder="1" applyAlignment="1" applyProtection="1">
      <alignment vertical="center"/>
      <protection/>
    </xf>
    <xf numFmtId="0" fontId="81" fillId="0" borderId="47" xfId="0" applyFont="1" applyFill="1" applyBorder="1" applyAlignment="1" applyProtection="1">
      <alignment vertical="center"/>
      <protection/>
    </xf>
    <xf numFmtId="0" fontId="27" fillId="0" borderId="17" xfId="55" applyFont="1" applyFill="1" applyBorder="1" applyAlignment="1" applyProtection="1">
      <alignment horizontal="center" vertical="center"/>
      <protection locked="0"/>
    </xf>
    <xf numFmtId="0" fontId="27" fillId="0" borderId="47" xfId="0" applyFont="1" applyFill="1" applyBorder="1" applyAlignment="1" applyProtection="1">
      <alignment vertical="center"/>
      <protection/>
    </xf>
    <xf numFmtId="0" fontId="27" fillId="0" borderId="48" xfId="0" applyFont="1" applyFill="1" applyBorder="1" applyAlignment="1" applyProtection="1">
      <alignment vertical="center"/>
      <protection/>
    </xf>
    <xf numFmtId="49" fontId="28" fillId="0" borderId="0" xfId="0" applyNumberFormat="1" applyFont="1" applyFill="1" applyAlignment="1" applyProtection="1">
      <alignment vertical="center" wrapText="1"/>
      <protection/>
    </xf>
    <xf numFmtId="0" fontId="33" fillId="0" borderId="0" xfId="57" applyFont="1" applyFill="1" applyAlignment="1">
      <alignment horizontal="left"/>
      <protection/>
    </xf>
    <xf numFmtId="0" fontId="27" fillId="0" borderId="0" xfId="57" applyFont="1" applyFill="1" applyAlignment="1">
      <alignment horizontal="left"/>
      <protection/>
    </xf>
    <xf numFmtId="0" fontId="34" fillId="0" borderId="0" xfId="57" applyFont="1" applyFill="1">
      <alignment/>
      <protection/>
    </xf>
    <xf numFmtId="0" fontId="28" fillId="0" borderId="0" xfId="57" applyFont="1" applyFill="1">
      <alignment/>
      <protection/>
    </xf>
    <xf numFmtId="49" fontId="35" fillId="0" borderId="0" xfId="0" applyNumberFormat="1" applyFont="1" applyFill="1" applyAlignment="1" applyProtection="1">
      <alignment vertical="center" wrapText="1"/>
      <protection/>
    </xf>
    <xf numFmtId="0" fontId="28" fillId="0" borderId="0" xfId="0" applyFont="1" applyFill="1" applyAlignment="1" applyProtection="1">
      <alignment/>
      <protection/>
    </xf>
    <xf numFmtId="0" fontId="28" fillId="0" borderId="0" xfId="0" applyFont="1" applyAlignment="1" applyProtection="1">
      <alignment/>
      <protection/>
    </xf>
    <xf numFmtId="0" fontId="37" fillId="0" borderId="0" xfId="0" applyNumberFormat="1" applyFont="1" applyFill="1" applyAlignment="1" applyProtection="1">
      <alignment vertical="center" wrapText="1"/>
      <protection/>
    </xf>
    <xf numFmtId="49" fontId="37" fillId="0" borderId="0" xfId="0" applyNumberFormat="1" applyFont="1" applyFill="1" applyAlignment="1" applyProtection="1">
      <alignment vertical="center"/>
      <protection/>
    </xf>
    <xf numFmtId="0" fontId="35" fillId="0" borderId="0" xfId="0" applyFont="1" applyFill="1" applyAlignment="1" applyProtection="1">
      <alignment vertical="center"/>
      <protection/>
    </xf>
    <xf numFmtId="0" fontId="35" fillId="0" borderId="0" xfId="55" applyFont="1" applyFill="1" applyAlignment="1" applyProtection="1">
      <alignment horizontal="center" vertical="center"/>
      <protection/>
    </xf>
    <xf numFmtId="0" fontId="5" fillId="0" borderId="40" xfId="56" applyFont="1" applyBorder="1" applyAlignment="1" applyProtection="1">
      <alignment vertical="center"/>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protection/>
    </xf>
    <xf numFmtId="4" fontId="2" fillId="0" borderId="1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4" fontId="2" fillId="0" borderId="17" xfId="0" applyNumberFormat="1" applyFont="1" applyBorder="1" applyAlignment="1">
      <alignment horizontal="center" vertical="center" wrapText="1"/>
    </xf>
    <xf numFmtId="4" fontId="80" fillId="0" borderId="10" xfId="0" applyNumberFormat="1" applyFont="1" applyBorder="1" applyAlignment="1">
      <alignment horizontal="center" vertical="center" wrapText="1"/>
    </xf>
    <xf numFmtId="4" fontId="80"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3" fillId="0" borderId="28" xfId="0" applyNumberFormat="1" applyFont="1" applyBorder="1" applyAlignment="1">
      <alignment horizontal="center"/>
    </xf>
    <xf numFmtId="0" fontId="0" fillId="0" borderId="0" xfId="0" applyBorder="1" applyAlignment="1">
      <alignment horizontal="center" vertical="center" wrapText="1"/>
    </xf>
    <xf numFmtId="0" fontId="0" fillId="0" borderId="30" xfId="0" applyFill="1" applyBorder="1" applyAlignment="1">
      <alignment/>
    </xf>
    <xf numFmtId="0" fontId="0" fillId="0" borderId="31" xfId="0" applyFill="1" applyBorder="1" applyAlignment="1">
      <alignment/>
    </xf>
    <xf numFmtId="0" fontId="0" fillId="0" borderId="29" xfId="0" applyFill="1" applyBorder="1" applyAlignment="1">
      <alignment/>
    </xf>
    <xf numFmtId="0" fontId="0" fillId="0" borderId="34" xfId="0" applyBorder="1" applyAlignment="1">
      <alignment horizontal="center"/>
    </xf>
    <xf numFmtId="0" fontId="39" fillId="0" borderId="0" xfId="0" applyFont="1" applyAlignment="1">
      <alignment/>
    </xf>
    <xf numFmtId="4" fontId="39" fillId="0" borderId="0" xfId="0" applyNumberFormat="1" applyFont="1" applyAlignment="1">
      <alignment/>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horizontal="center"/>
    </xf>
    <xf numFmtId="0" fontId="39" fillId="0" borderId="0" xfId="0" applyNumberFormat="1" applyFont="1" applyAlignment="1" applyProtection="1">
      <alignment horizontal="left"/>
      <protection locked="0"/>
    </xf>
    <xf numFmtId="0" fontId="39" fillId="0" borderId="0" xfId="0" applyFont="1" applyAlignment="1">
      <alignment horizontal="right" vertical="center"/>
    </xf>
    <xf numFmtId="4" fontId="39" fillId="0" borderId="0" xfId="0" applyNumberFormat="1" applyFont="1" applyAlignment="1">
      <alignment horizontal="right" vertical="center"/>
    </xf>
    <xf numFmtId="2" fontId="41" fillId="0" borderId="0" xfId="0" applyNumberFormat="1" applyFont="1" applyAlignment="1">
      <alignment horizontal="left"/>
    </xf>
    <xf numFmtId="14" fontId="39" fillId="0" borderId="0" xfId="0" applyNumberFormat="1" applyFont="1" applyAlignment="1">
      <alignment horizontal="center"/>
    </xf>
    <xf numFmtId="14" fontId="39" fillId="0" borderId="0" xfId="0" applyNumberFormat="1" applyFont="1" applyAlignment="1">
      <alignment horizontal="left"/>
    </xf>
    <xf numFmtId="0" fontId="39" fillId="0" borderId="10" xfId="0" applyFont="1" applyBorder="1" applyAlignment="1">
      <alignment horizontal="center" vertical="center" wrapText="1"/>
    </xf>
    <xf numFmtId="17" fontId="39" fillId="0" borderId="10"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4" fontId="42" fillId="0" borderId="10" xfId="0" applyNumberFormat="1" applyFont="1" applyBorder="1" applyAlignment="1">
      <alignment horizontal="center" vertical="center" wrapText="1"/>
    </xf>
    <xf numFmtId="0" fontId="39" fillId="0" borderId="10" xfId="0" applyFont="1" applyBorder="1" applyAlignment="1">
      <alignment vertical="center" wrapText="1"/>
    </xf>
    <xf numFmtId="0" fontId="39" fillId="35" borderId="10" xfId="0" applyFont="1" applyFill="1" applyBorder="1" applyAlignment="1" applyProtection="1">
      <alignment horizontal="center" vertical="center" wrapText="1"/>
      <protection/>
    </xf>
    <xf numFmtId="0" fontId="39" fillId="35" borderId="10" xfId="0" applyNumberFormat="1" applyFont="1" applyFill="1" applyBorder="1" applyAlignment="1" applyProtection="1">
      <alignment horizontal="center" vertical="center" wrapText="1"/>
      <protection/>
    </xf>
    <xf numFmtId="1" fontId="39" fillId="0" borderId="10" xfId="0" applyNumberFormat="1" applyFont="1" applyBorder="1" applyAlignment="1" applyProtection="1">
      <alignment horizontal="center" vertical="center"/>
      <protection/>
    </xf>
    <xf numFmtId="4" fontId="43" fillId="0" borderId="10" xfId="0" applyNumberFormat="1" applyFont="1" applyBorder="1" applyAlignment="1">
      <alignment horizontal="center" vertical="center"/>
    </xf>
    <xf numFmtId="1" fontId="39" fillId="0" borderId="10" xfId="0" applyNumberFormat="1" applyFont="1" applyBorder="1" applyAlignment="1">
      <alignment vertical="center"/>
    </xf>
    <xf numFmtId="0" fontId="39" fillId="0" borderId="10" xfId="0" applyFont="1" applyBorder="1" applyAlignment="1">
      <alignment vertical="center"/>
    </xf>
    <xf numFmtId="0" fontId="39" fillId="35" borderId="10" xfId="0" applyFont="1" applyFill="1" applyBorder="1" applyAlignment="1" applyProtection="1">
      <alignment horizontal="center" vertical="center"/>
      <protection/>
    </xf>
    <xf numFmtId="1" fontId="40" fillId="0" borderId="10" xfId="0" applyNumberFormat="1" applyFont="1" applyBorder="1" applyAlignment="1" applyProtection="1">
      <alignment horizontal="center" vertical="center"/>
      <protection/>
    </xf>
    <xf numFmtId="4" fontId="40" fillId="0" borderId="10" xfId="0" applyNumberFormat="1" applyFont="1" applyBorder="1" applyAlignment="1" applyProtection="1">
      <alignment horizontal="center" vertical="center"/>
      <protection/>
    </xf>
    <xf numFmtId="1" fontId="39" fillId="0" borderId="10" xfId="0" applyNumberFormat="1" applyFont="1" applyBorder="1" applyAlignment="1">
      <alignment horizontal="center" vertical="center"/>
    </xf>
    <xf numFmtId="1" fontId="40" fillId="0" borderId="10" xfId="0" applyNumberFormat="1" applyFont="1" applyBorder="1" applyAlignment="1">
      <alignment horizontal="center" vertical="center"/>
    </xf>
    <xf numFmtId="4" fontId="45" fillId="0" borderId="10" xfId="0" applyNumberFormat="1" applyFont="1" applyBorder="1" applyAlignment="1">
      <alignment horizontal="center" vertical="center"/>
    </xf>
    <xf numFmtId="0" fontId="44" fillId="0" borderId="10" xfId="0" applyFont="1" applyBorder="1" applyAlignment="1">
      <alignment vertical="center"/>
    </xf>
    <xf numFmtId="1" fontId="40" fillId="0" borderId="10" xfId="0" applyNumberFormat="1" applyFont="1" applyBorder="1" applyAlignment="1">
      <alignment horizontal="center" vertical="center" wrapText="1"/>
    </xf>
    <xf numFmtId="4" fontId="45" fillId="0" borderId="10" xfId="0" applyNumberFormat="1" applyFont="1" applyFill="1" applyBorder="1" applyAlignment="1">
      <alignment horizontal="center" vertical="center" wrapText="1"/>
    </xf>
    <xf numFmtId="1" fontId="44" fillId="0" borderId="10" xfId="0" applyNumberFormat="1" applyFont="1" applyFill="1" applyBorder="1" applyAlignment="1">
      <alignment horizontal="center" vertical="center" wrapText="1"/>
    </xf>
    <xf numFmtId="49" fontId="39" fillId="0" borderId="10" xfId="0" applyNumberFormat="1" applyFont="1" applyBorder="1" applyAlignment="1">
      <alignment horizontal="center" vertical="center" wrapText="1"/>
    </xf>
    <xf numFmtId="1" fontId="40" fillId="0" borderId="10" xfId="0" applyNumberFormat="1" applyFont="1" applyFill="1" applyBorder="1" applyAlignment="1">
      <alignment horizontal="center" vertical="center" wrapText="1"/>
    </xf>
    <xf numFmtId="1" fontId="46" fillId="0" borderId="10" xfId="0" applyNumberFormat="1"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1" fontId="48" fillId="0" borderId="10" xfId="0" applyNumberFormat="1" applyFont="1" applyBorder="1" applyAlignment="1">
      <alignment horizontal="center" vertical="center"/>
    </xf>
    <xf numFmtId="4" fontId="82" fillId="0" borderId="10" xfId="0" applyNumberFormat="1" applyFont="1" applyBorder="1" applyAlignment="1">
      <alignment horizontal="center" vertical="center"/>
    </xf>
    <xf numFmtId="0" fontId="48" fillId="0" borderId="10" xfId="0" applyFont="1" applyBorder="1" applyAlignment="1">
      <alignment vertical="center"/>
    </xf>
    <xf numFmtId="0" fontId="23" fillId="0" borderId="0" xfId="0" applyFont="1" applyAlignment="1">
      <alignment/>
    </xf>
    <xf numFmtId="0" fontId="39" fillId="0" borderId="10" xfId="0" applyFont="1" applyBorder="1" applyAlignment="1">
      <alignment horizontal="center" vertical="center"/>
    </xf>
    <xf numFmtId="1" fontId="41" fillId="0" borderId="10" xfId="0" applyNumberFormat="1" applyFont="1" applyBorder="1" applyAlignment="1">
      <alignment horizontal="center" vertical="center"/>
    </xf>
    <xf numFmtId="4" fontId="42" fillId="0" borderId="10" xfId="0" applyNumberFormat="1" applyFont="1" applyFill="1" applyBorder="1" applyAlignment="1">
      <alignment horizontal="center" vertical="center"/>
    </xf>
    <xf numFmtId="0" fontId="39" fillId="0" borderId="10" xfId="0" applyFont="1" applyBorder="1" applyAlignment="1">
      <alignment/>
    </xf>
    <xf numFmtId="1" fontId="39" fillId="0" borderId="10" xfId="0" applyNumberFormat="1" applyFont="1" applyBorder="1" applyAlignment="1">
      <alignment horizontal="center"/>
    </xf>
    <xf numFmtId="2" fontId="39" fillId="0" borderId="10" xfId="0" applyNumberFormat="1" applyFont="1" applyBorder="1" applyAlignment="1">
      <alignment horizontal="center"/>
    </xf>
    <xf numFmtId="0" fontId="41" fillId="0" borderId="10" xfId="0" applyFont="1" applyBorder="1" applyAlignment="1">
      <alignment horizontal="center"/>
    </xf>
    <xf numFmtId="1" fontId="41" fillId="0" borderId="10" xfId="0" applyNumberFormat="1" applyFont="1" applyBorder="1" applyAlignment="1">
      <alignment horizontal="center"/>
    </xf>
    <xf numFmtId="2" fontId="41" fillId="0" borderId="10" xfId="0" applyNumberFormat="1" applyFont="1" applyBorder="1" applyAlignment="1">
      <alignment horizontal="center"/>
    </xf>
    <xf numFmtId="0" fontId="39" fillId="0" borderId="0" xfId="0" applyFont="1" applyBorder="1" applyAlignment="1">
      <alignment/>
    </xf>
    <xf numFmtId="0" fontId="41" fillId="0" borderId="0" xfId="0" applyFont="1" applyBorder="1" applyAlignment="1">
      <alignment horizontal="center"/>
    </xf>
    <xf numFmtId="0" fontId="28" fillId="0" borderId="40" xfId="56" applyFont="1" applyBorder="1" applyAlignment="1" applyProtection="1">
      <alignment horizontal="center" vertical="center"/>
      <protection/>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vertical="center"/>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17" xfId="0" applyFont="1" applyBorder="1" applyAlignment="1">
      <alignment horizontal="center" vertical="center" wrapText="1"/>
    </xf>
    <xf numFmtId="0" fontId="0" fillId="0" borderId="11" xfId="0"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50" xfId="0" applyFont="1" applyBorder="1" applyAlignment="1">
      <alignment horizontal="center" vertical="center" wrapText="1"/>
    </xf>
    <xf numFmtId="0" fontId="0" fillId="0" borderId="51" xfId="0" applyBorder="1" applyAlignment="1">
      <alignment horizontal="center" vertical="center" wrapText="1"/>
    </xf>
    <xf numFmtId="0" fontId="11" fillId="0" borderId="52" xfId="0" applyFont="1" applyBorder="1" applyAlignment="1">
      <alignment/>
    </xf>
    <xf numFmtId="0" fontId="11" fillId="0" borderId="53" xfId="0" applyFont="1" applyBorder="1" applyAlignment="1">
      <alignment/>
    </xf>
    <xf numFmtId="0" fontId="11" fillId="0" borderId="54" xfId="0" applyFont="1" applyBorder="1" applyAlignment="1">
      <alignment/>
    </xf>
    <xf numFmtId="0" fontId="11" fillId="0" borderId="55" xfId="0" applyFont="1" applyBorder="1" applyAlignment="1">
      <alignment/>
    </xf>
    <xf numFmtId="0" fontId="11" fillId="0" borderId="56" xfId="0" applyFont="1" applyBorder="1" applyAlignment="1">
      <alignment/>
    </xf>
    <xf numFmtId="0" fontId="11" fillId="0" borderId="57" xfId="0" applyFont="1" applyBorder="1" applyAlignment="1">
      <alignment/>
    </xf>
    <xf numFmtId="0" fontId="11" fillId="0" borderId="37" xfId="0" applyFont="1" applyBorder="1" applyAlignment="1">
      <alignment/>
    </xf>
    <xf numFmtId="0" fontId="11" fillId="0" borderId="49" xfId="0" applyFont="1" applyBorder="1" applyAlignment="1">
      <alignment/>
    </xf>
    <xf numFmtId="0" fontId="11" fillId="0" borderId="58" xfId="0" applyFont="1" applyBorder="1" applyAlignment="1">
      <alignment/>
    </xf>
    <xf numFmtId="0" fontId="11" fillId="0" borderId="59" xfId="0" applyFont="1" applyBorder="1" applyAlignment="1">
      <alignment/>
    </xf>
    <xf numFmtId="0" fontId="11" fillId="0" borderId="38" xfId="0" applyFont="1" applyBorder="1" applyAlignment="1">
      <alignment/>
    </xf>
    <xf numFmtId="0" fontId="17" fillId="0" borderId="13" xfId="0" applyFont="1" applyBorder="1" applyAlignment="1">
      <alignment horizontal="center" vertical="center" wrapText="1"/>
    </xf>
    <xf numFmtId="0" fontId="13" fillId="0" borderId="60" xfId="0" applyFont="1" applyBorder="1" applyAlignment="1">
      <alignment horizontal="center" vertical="center" wrapText="1"/>
    </xf>
    <xf numFmtId="0" fontId="0" fillId="0" borderId="61" xfId="0" applyBorder="1" applyAlignment="1">
      <alignment horizontal="center" vertical="center" wrapText="1"/>
    </xf>
    <xf numFmtId="0" fontId="17" fillId="0" borderId="62" xfId="0" applyFont="1" applyBorder="1" applyAlignment="1">
      <alignment horizontal="center"/>
    </xf>
    <xf numFmtId="0" fontId="17" fillId="0" borderId="63" xfId="0" applyFont="1" applyBorder="1" applyAlignment="1">
      <alignment horizontal="center"/>
    </xf>
    <xf numFmtId="0" fontId="17" fillId="0" borderId="64" xfId="0" applyFont="1" applyBorder="1" applyAlignment="1">
      <alignment horizontal="center"/>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65" xfId="0" applyFont="1" applyBorder="1" applyAlignment="1">
      <alignment/>
    </xf>
    <xf numFmtId="1" fontId="17" fillId="0" borderId="24" xfId="0" applyNumberFormat="1" applyFont="1" applyBorder="1" applyAlignment="1">
      <alignment horizontal="center" vertical="center" wrapText="1"/>
    </xf>
    <xf numFmtId="1" fontId="17" fillId="0" borderId="23"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9"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0" fillId="0" borderId="0" xfId="0" applyAlignment="1">
      <alignment wrapText="1"/>
    </xf>
    <xf numFmtId="0" fontId="0" fillId="0" borderId="37" xfId="0" applyBorder="1" applyAlignment="1">
      <alignment/>
    </xf>
    <xf numFmtId="0" fontId="0" fillId="0" borderId="50" xfId="0" applyBorder="1" applyAlignment="1">
      <alignment/>
    </xf>
    <xf numFmtId="0" fontId="0" fillId="0" borderId="51"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xf>
    <xf numFmtId="0" fontId="0" fillId="0" borderId="11" xfId="0" applyBorder="1" applyAlignment="1">
      <alignment/>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49" fontId="35" fillId="0" borderId="0" xfId="0" applyNumberFormat="1" applyFont="1" applyFill="1" applyAlignment="1" applyProtection="1">
      <alignment horizontal="left" vertical="center" wrapText="1"/>
      <protection/>
    </xf>
    <xf numFmtId="0" fontId="83" fillId="0" borderId="0" xfId="0" applyFont="1" applyFill="1" applyAlignment="1" applyProtection="1">
      <alignment horizontal="left" vertical="center"/>
      <protection/>
    </xf>
    <xf numFmtId="0" fontId="37"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26" fillId="0" borderId="0" xfId="0" applyFont="1" applyFill="1" applyBorder="1" applyAlignment="1" applyProtection="1">
      <alignment horizontal="center" vertical="center" wrapText="1"/>
      <protection/>
    </xf>
    <xf numFmtId="0" fontId="27" fillId="0" borderId="69" xfId="0" applyFont="1" applyFill="1" applyBorder="1" applyAlignment="1" applyProtection="1">
      <alignment horizontal="center" vertical="center" wrapText="1"/>
      <protection/>
    </xf>
    <xf numFmtId="0" fontId="27" fillId="0" borderId="41" xfId="0" applyFont="1" applyFill="1" applyBorder="1" applyAlignment="1" applyProtection="1">
      <alignment horizontal="center" vertical="center" wrapText="1"/>
      <protection/>
    </xf>
    <xf numFmtId="0" fontId="83" fillId="0" borderId="0" xfId="0" applyFont="1" applyFill="1" applyAlignment="1" applyProtection="1">
      <alignment horizontal="left" vertical="center" wrapText="1"/>
      <protection/>
    </xf>
    <xf numFmtId="0" fontId="35" fillId="0" borderId="0" xfId="0" applyNumberFormat="1" applyFont="1" applyFill="1" applyBorder="1" applyAlignment="1" applyProtection="1">
      <alignment horizontal="left" wrapText="1"/>
      <protection/>
    </xf>
    <xf numFmtId="0" fontId="27" fillId="36" borderId="10" xfId="55" applyFont="1" applyFill="1" applyBorder="1" applyAlignment="1" applyProtection="1">
      <alignment horizontal="center" vertical="center" textRotation="90" wrapText="1"/>
      <protection/>
    </xf>
    <xf numFmtId="0" fontId="27" fillId="0" borderId="10" xfId="0" applyFont="1" applyFill="1" applyBorder="1" applyAlignment="1" applyProtection="1">
      <alignment horizontal="center" vertical="center" wrapText="1"/>
      <protection locked="0"/>
    </xf>
    <xf numFmtId="0" fontId="27" fillId="0" borderId="66"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49" fontId="27" fillId="0" borderId="10" xfId="0" applyNumberFormat="1" applyFont="1" applyFill="1" applyBorder="1" applyAlignment="1" applyProtection="1">
      <alignment horizontal="center" vertical="center" wrapText="1"/>
      <protection/>
    </xf>
    <xf numFmtId="0" fontId="27" fillId="0" borderId="10" xfId="55" applyFont="1" applyFill="1" applyBorder="1" applyAlignment="1" applyProtection="1">
      <alignment horizontal="center" vertical="center" textRotation="90" wrapText="1"/>
      <protection/>
    </xf>
    <xf numFmtId="0" fontId="27" fillId="33" borderId="10" xfId="55" applyFont="1" applyFill="1" applyBorder="1" applyAlignment="1" applyProtection="1">
      <alignment horizontal="center" vertical="center" wrapText="1"/>
      <protection/>
    </xf>
    <xf numFmtId="4" fontId="27" fillId="36" borderId="10" xfId="55" applyNumberFormat="1" applyFont="1" applyFill="1" applyBorder="1" applyAlignment="1" applyProtection="1">
      <alignment horizontal="center" vertical="center" textRotation="90" wrapText="1"/>
      <protection/>
    </xf>
    <xf numFmtId="0" fontId="27" fillId="33" borderId="10" xfId="55" applyFont="1" applyFill="1" applyBorder="1" applyAlignment="1" applyProtection="1">
      <alignment horizontal="center" vertical="center" textRotation="90" wrapText="1"/>
      <protection/>
    </xf>
    <xf numFmtId="0" fontId="27" fillId="0" borderId="0" xfId="57" applyFont="1" applyAlignment="1">
      <alignment horizontal="left" wrapText="1"/>
      <protection/>
    </xf>
    <xf numFmtId="0" fontId="28" fillId="0" borderId="0" xfId="0" applyFont="1" applyAlignment="1">
      <alignment wrapText="1"/>
    </xf>
    <xf numFmtId="0" fontId="28" fillId="0" borderId="0" xfId="57" applyFont="1" applyAlignment="1">
      <alignment horizontal="left" vertical="center"/>
      <protection/>
    </xf>
    <xf numFmtId="0" fontId="28" fillId="0" borderId="0" xfId="57" applyFont="1" applyAlignment="1">
      <alignment horizontal="left" vertical="center" wrapText="1"/>
      <protection/>
    </xf>
    <xf numFmtId="0" fontId="27" fillId="0" borderId="0" xfId="0" applyNumberFormat="1" applyFont="1" applyFill="1" applyAlignment="1" applyProtection="1">
      <alignment horizontal="left" vertical="center" wrapText="1"/>
      <protection/>
    </xf>
    <xf numFmtId="0" fontId="27" fillId="0" borderId="0" xfId="0" applyFont="1" applyFill="1" applyAlignment="1" applyProtection="1">
      <alignment horizontal="left" vertical="center" wrapText="1"/>
      <protection/>
    </xf>
    <xf numFmtId="0" fontId="40" fillId="0" borderId="0" xfId="0" applyFont="1" applyBorder="1" applyAlignment="1">
      <alignment horizontal="left" vertical="center" wrapText="1"/>
    </xf>
    <xf numFmtId="0" fontId="40" fillId="0" borderId="0" xfId="0" applyFont="1" applyAlignment="1">
      <alignment horizontal="left" wrapText="1"/>
    </xf>
    <xf numFmtId="0" fontId="39" fillId="0" borderId="10" xfId="0" applyFont="1" applyBorder="1" applyAlignment="1">
      <alignment horizontal="center" vertical="center" wrapText="1"/>
    </xf>
    <xf numFmtId="0" fontId="41" fillId="37" borderId="10" xfId="0" applyFont="1" applyFill="1" applyBorder="1" applyAlignment="1">
      <alignment horizontal="center" vertical="center" wrapText="1"/>
    </xf>
    <xf numFmtId="0" fontId="44" fillId="0" borderId="10" xfId="0" applyFont="1" applyBorder="1" applyAlignment="1">
      <alignment horizontal="right" vertical="center" wrapText="1"/>
    </xf>
    <xf numFmtId="0" fontId="41" fillId="38"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right" vertical="center" wrapText="1"/>
    </xf>
    <xf numFmtId="0" fontId="39" fillId="0" borderId="10" xfId="0" applyFont="1" applyBorder="1" applyAlignment="1">
      <alignment horizontal="right" vertical="center"/>
    </xf>
    <xf numFmtId="0" fontId="48" fillId="0" borderId="10" xfId="0" applyFont="1" applyBorder="1" applyAlignment="1">
      <alignment horizontal="right" vertical="center" wrapText="1"/>
    </xf>
    <xf numFmtId="0" fontId="48" fillId="0" borderId="10" xfId="0" applyFont="1" applyBorder="1" applyAlignment="1">
      <alignment vertical="center" wrapText="1"/>
    </xf>
    <xf numFmtId="0" fontId="39" fillId="0" borderId="0" xfId="0" applyFont="1" applyAlignment="1">
      <alignment horizontal="center" vertical="center"/>
    </xf>
    <xf numFmtId="173" fontId="41" fillId="0" borderId="0" xfId="0" applyNumberFormat="1" applyFont="1" applyAlignment="1">
      <alignment horizontal="center"/>
    </xf>
    <xf numFmtId="0" fontId="9" fillId="0" borderId="0" xfId="0" applyFont="1" applyFill="1" applyBorder="1" applyAlignment="1">
      <alignment horizontal="center"/>
    </xf>
    <xf numFmtId="14" fontId="5" fillId="0" borderId="0" xfId="0" applyNumberFormat="1" applyFont="1" applyAlignment="1">
      <alignment horizontal="right"/>
    </xf>
    <xf numFmtId="0" fontId="5" fillId="0" borderId="0" xfId="56" applyFont="1" applyAlignment="1">
      <alignment horizontal="center"/>
      <protection/>
    </xf>
    <xf numFmtId="0" fontId="9" fillId="0" borderId="0" xfId="0" applyFont="1" applyAlignment="1">
      <alignment horizontal="left" vertical="center" wrapText="1"/>
    </xf>
    <xf numFmtId="0" fontId="2" fillId="0" borderId="0" xfId="0" applyFont="1" applyAlignment="1">
      <alignment vertic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5" fillId="0" borderId="0" xfId="56" applyFont="1" applyAlignment="1">
      <alignment/>
      <protection/>
    </xf>
    <xf numFmtId="0" fontId="2" fillId="0" borderId="0" xfId="0" applyFont="1" applyAlignment="1">
      <alignment/>
    </xf>
    <xf numFmtId="0" fontId="5" fillId="0" borderId="0" xfId="0" applyFont="1" applyAlignment="1">
      <alignment horizontal="center"/>
    </xf>
    <xf numFmtId="14" fontId="8" fillId="0" borderId="0" xfId="0" applyNumberFormat="1" applyFont="1" applyAlignment="1">
      <alignment horizontal="center"/>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0" xfId="56"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ook1" xfId="55"/>
    <cellStyle name="Normal_Sheet1" xfId="56"/>
    <cellStyle name="Normal_Sheet2" xfId="57"/>
    <cellStyle name="Note" xfId="58"/>
    <cellStyle name="Output" xfId="59"/>
    <cellStyle name="Percent" xfId="60"/>
    <cellStyle name="Title" xfId="61"/>
    <cellStyle name="Total" xfId="62"/>
    <cellStyle name="Warning Text" xfId="63"/>
  </cellStyles>
  <dxfs count="5">
    <dxf>
      <fill>
        <patternFill patternType="none">
          <bgColor indexed="65"/>
        </patternFill>
      </fill>
    </dxf>
    <dxf/>
    <dxf>
      <fill>
        <patternFill>
          <bgColor indexed="51"/>
        </patternFill>
      </fill>
    </dxf>
    <dxf>
      <border>
        <left style="thin">
          <color indexed="20"/>
        </left>
        <right style="thin">
          <color indexed="20"/>
        </right>
        <top style="thin">
          <color indexed="20"/>
        </top>
        <bottom style="thin">
          <color indexed="20"/>
        </bottom>
      </border>
    </dxf>
    <dxf>
      <border>
        <left style="thin">
          <color rgb="FF800080"/>
        </left>
        <right style="thin">
          <color rgb="FF0000FF"/>
        </right>
        <top style="thin"/>
        <bottom style="thin">
          <color rgb="FF0000FF"/>
        </bottom>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ohn%20Doe\Desktop\Documents\2022\CONTRACTARE%202022\Opis%20Paraclinic%202022\mache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_Criteriul%20de%20calitate%20_Macheta%20ISO%20si%20Intercomparare%202023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 Furnizor"/>
      <sheetName val="crit_resurse_logistica"/>
      <sheetName val="crit_resurse_umane"/>
      <sheetName val="crit_resurse_tehnice_Vechi"/>
      <sheetName val="Crit_Resurse_Tehnice"/>
      <sheetName val="crit_calitate"/>
      <sheetName val="oferta_lab"/>
      <sheetName val="Nom"/>
      <sheetName val="puncte_recoltare"/>
    </sheetNames>
    <sheetDataSet>
      <sheetData sheetId="0">
        <row r="2">
          <cell r="C2">
            <v>0</v>
          </cell>
        </row>
        <row r="6">
          <cell r="C6">
            <v>0</v>
          </cell>
        </row>
        <row r="7">
          <cell r="C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iteriul 2a - ISO"/>
      <sheetName val="Criteriul 2b-intercomparare"/>
      <sheetName val="2b acte doveditoare"/>
    </sheetNames>
    <sheetDataSet>
      <sheetData sheetId="1">
        <row r="127">
          <cell r="L127">
            <v>0</v>
          </cell>
          <cell r="T1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78"/>
  <sheetViews>
    <sheetView zoomScalePageLayoutView="0" workbookViewId="0" topLeftCell="I1">
      <selection activeCell="D1" sqref="D1:D16384"/>
    </sheetView>
  </sheetViews>
  <sheetFormatPr defaultColWidth="9.140625" defaultRowHeight="15"/>
  <cols>
    <col min="1" max="1" width="7.140625" style="109" customWidth="1"/>
    <col min="2" max="2" width="12.8515625" style="109" customWidth="1"/>
    <col min="3" max="3" width="11.7109375" style="109" customWidth="1"/>
    <col min="4" max="7" width="10.57421875" style="109" customWidth="1"/>
    <col min="8" max="8" width="15.00390625" style="109" customWidth="1"/>
    <col min="9" max="11" width="15.421875" style="109" customWidth="1"/>
    <col min="12" max="12" width="12.7109375" style="109" customWidth="1"/>
    <col min="13" max="13" width="15.421875" style="109" customWidth="1"/>
    <col min="14" max="15" width="12.421875" style="109" customWidth="1"/>
    <col min="16" max="16" width="12.28125" style="109" customWidth="1"/>
    <col min="17" max="17" width="13.28125" style="109" customWidth="1"/>
    <col min="18" max="19" width="12.28125" style="109" customWidth="1"/>
    <col min="20" max="21" width="5.28125" style="109" customWidth="1"/>
    <col min="22" max="22" width="4.7109375" style="109" customWidth="1"/>
    <col min="23" max="23" width="5.28125" style="109" customWidth="1"/>
    <col min="24" max="24" width="4.7109375" style="109" customWidth="1"/>
    <col min="25" max="25" width="11.28125" style="109" customWidth="1"/>
    <col min="26" max="16384" width="9.140625" style="109" customWidth="1"/>
  </cols>
  <sheetData>
    <row r="1" ht="18">
      <c r="W1" s="110" t="s">
        <v>289</v>
      </c>
    </row>
    <row r="3" spans="1:25" ht="20.25">
      <c r="A3" s="304" t="s">
        <v>290</v>
      </c>
      <c r="B3" s="305"/>
      <c r="C3" s="305"/>
      <c r="D3" s="305"/>
      <c r="E3" s="305"/>
      <c r="F3" s="305"/>
      <c r="G3" s="305"/>
      <c r="H3" s="305"/>
      <c r="I3" s="305"/>
      <c r="J3" s="305"/>
      <c r="K3" s="305"/>
      <c r="L3" s="305"/>
      <c r="M3" s="305"/>
      <c r="N3" s="305"/>
      <c r="O3" s="305"/>
      <c r="P3" s="305"/>
      <c r="Q3" s="305"/>
      <c r="R3" s="305"/>
      <c r="S3" s="305"/>
      <c r="T3" s="305"/>
      <c r="U3" s="305"/>
      <c r="V3" s="305"/>
      <c r="W3" s="305"/>
      <c r="X3" s="305"/>
      <c r="Y3" s="305"/>
    </row>
    <row r="4" spans="1:25" ht="15.75">
      <c r="A4" s="306" t="s">
        <v>291</v>
      </c>
      <c r="B4" s="307"/>
      <c r="C4" s="307"/>
      <c r="D4" s="307"/>
      <c r="E4" s="307"/>
      <c r="F4" s="307"/>
      <c r="G4" s="307"/>
      <c r="H4" s="307"/>
      <c r="I4" s="307"/>
      <c r="J4" s="307"/>
      <c r="K4" s="307"/>
      <c r="L4" s="307"/>
      <c r="M4" s="307"/>
      <c r="N4" s="307"/>
      <c r="O4" s="307"/>
      <c r="P4" s="307"/>
      <c r="Q4" s="307"/>
      <c r="R4" s="307"/>
      <c r="S4" s="307"/>
      <c r="T4" s="307"/>
      <c r="U4" s="307"/>
      <c r="V4" s="307"/>
      <c r="W4" s="307"/>
      <c r="X4" s="307"/>
      <c r="Y4" s="307"/>
    </row>
    <row r="7" spans="1:34" s="112" customFormat="1" ht="127.5" customHeight="1">
      <c r="A7" s="308" t="s">
        <v>292</v>
      </c>
      <c r="B7" s="302" t="s">
        <v>293</v>
      </c>
      <c r="C7" s="308" t="s">
        <v>88</v>
      </c>
      <c r="D7" s="302" t="s">
        <v>294</v>
      </c>
      <c r="E7" s="311" t="s">
        <v>295</v>
      </c>
      <c r="F7" s="312"/>
      <c r="G7" s="313"/>
      <c r="H7" s="302" t="s">
        <v>296</v>
      </c>
      <c r="I7" s="295" t="s">
        <v>297</v>
      </c>
      <c r="J7" s="296"/>
      <c r="K7" s="295" t="s">
        <v>298</v>
      </c>
      <c r="L7" s="296"/>
      <c r="M7" s="297" t="s">
        <v>299</v>
      </c>
      <c r="N7" s="298"/>
      <c r="O7" s="298"/>
      <c r="P7" s="299"/>
      <c r="Q7" s="300" t="s">
        <v>300</v>
      </c>
      <c r="R7" s="301"/>
      <c r="S7" s="301"/>
      <c r="T7" s="295" t="s">
        <v>301</v>
      </c>
      <c r="U7" s="298"/>
      <c r="V7" s="298"/>
      <c r="W7" s="298"/>
      <c r="X7" s="298"/>
      <c r="Y7" s="302" t="s">
        <v>302</v>
      </c>
      <c r="Z7" s="111"/>
      <c r="AA7" s="111"/>
      <c r="AB7" s="111"/>
      <c r="AC7" s="111"/>
      <c r="AD7" s="111"/>
      <c r="AE7" s="111"/>
      <c r="AF7" s="111"/>
      <c r="AG7" s="111"/>
      <c r="AH7" s="111"/>
    </row>
    <row r="8" spans="1:34" ht="87" customHeight="1">
      <c r="A8" s="309"/>
      <c r="B8" s="310"/>
      <c r="C8" s="309"/>
      <c r="D8" s="310"/>
      <c r="E8" s="113" t="s">
        <v>303</v>
      </c>
      <c r="F8" s="113" t="s">
        <v>304</v>
      </c>
      <c r="G8" s="113" t="s">
        <v>305</v>
      </c>
      <c r="H8" s="303"/>
      <c r="I8" s="113" t="s">
        <v>306</v>
      </c>
      <c r="J8" s="113" t="s">
        <v>307</v>
      </c>
      <c r="K8" s="113" t="s">
        <v>298</v>
      </c>
      <c r="L8" s="113" t="s">
        <v>307</v>
      </c>
      <c r="M8" s="113" t="s">
        <v>303</v>
      </c>
      <c r="N8" s="113" t="s">
        <v>308</v>
      </c>
      <c r="O8" s="113" t="s">
        <v>304</v>
      </c>
      <c r="P8" s="113" t="s">
        <v>309</v>
      </c>
      <c r="Q8" s="114" t="s">
        <v>310</v>
      </c>
      <c r="R8" s="114" t="s">
        <v>311</v>
      </c>
      <c r="S8" s="113" t="s">
        <v>307</v>
      </c>
      <c r="T8" s="114" t="s">
        <v>312</v>
      </c>
      <c r="U8" s="114" t="s">
        <v>313</v>
      </c>
      <c r="V8" s="114" t="s">
        <v>314</v>
      </c>
      <c r="W8" s="114" t="s">
        <v>315</v>
      </c>
      <c r="X8" s="114" t="s">
        <v>316</v>
      </c>
      <c r="Y8" s="303"/>
      <c r="Z8" s="115"/>
      <c r="AA8" s="115"/>
      <c r="AB8" s="115"/>
      <c r="AC8" s="115"/>
      <c r="AD8" s="115"/>
      <c r="AE8" s="115"/>
      <c r="AF8" s="115"/>
      <c r="AG8" s="115"/>
      <c r="AH8" s="115"/>
    </row>
    <row r="9" spans="1:34" ht="15">
      <c r="A9" s="116"/>
      <c r="B9" s="116"/>
      <c r="C9" s="116"/>
      <c r="D9" s="116"/>
      <c r="E9" s="116"/>
      <c r="F9" s="116"/>
      <c r="G9" s="116"/>
      <c r="H9" s="116"/>
      <c r="I9" s="116"/>
      <c r="J9" s="116"/>
      <c r="K9" s="116"/>
      <c r="L9" s="116"/>
      <c r="M9" s="116"/>
      <c r="N9" s="116"/>
      <c r="O9" s="116"/>
      <c r="P9" s="116"/>
      <c r="Q9" s="117"/>
      <c r="R9" s="117"/>
      <c r="S9" s="117"/>
      <c r="T9" s="117"/>
      <c r="U9" s="117"/>
      <c r="V9" s="117"/>
      <c r="W9" s="117"/>
      <c r="X9" s="117"/>
      <c r="Y9" s="116"/>
      <c r="Z9" s="115"/>
      <c r="AA9" s="115"/>
      <c r="AB9" s="115"/>
      <c r="AC9" s="115"/>
      <c r="AD9" s="115"/>
      <c r="AE9" s="115"/>
      <c r="AF9" s="115"/>
      <c r="AG9" s="115"/>
      <c r="AH9" s="115"/>
    </row>
    <row r="10" spans="1:34" ht="15">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5"/>
      <c r="AA10" s="115"/>
      <c r="AB10" s="115"/>
      <c r="AC10" s="115"/>
      <c r="AD10" s="115"/>
      <c r="AE10" s="115"/>
      <c r="AF10" s="115"/>
      <c r="AG10" s="115"/>
      <c r="AH10" s="115"/>
    </row>
    <row r="11" spans="1:34" ht="15">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5"/>
      <c r="AA11" s="115"/>
      <c r="AB11" s="115"/>
      <c r="AC11" s="115"/>
      <c r="AD11" s="115"/>
      <c r="AE11" s="115"/>
      <c r="AF11" s="115"/>
      <c r="AG11" s="115"/>
      <c r="AH11" s="115"/>
    </row>
    <row r="12" spans="1:25" ht="15">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row>
    <row r="13" spans="1:25" ht="15">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row>
    <row r="17" spans="1:8" ht="15">
      <c r="A17" s="115"/>
      <c r="B17" s="115" t="s">
        <v>317</v>
      </c>
      <c r="C17" s="115"/>
      <c r="D17" s="115"/>
      <c r="E17" s="115"/>
      <c r="F17" s="115"/>
      <c r="G17" s="115"/>
      <c r="H17" s="115"/>
    </row>
    <row r="18" spans="1:8" ht="15">
      <c r="A18" s="115"/>
      <c r="B18" s="115" t="s">
        <v>318</v>
      </c>
      <c r="C18" s="115"/>
      <c r="D18" s="115"/>
      <c r="E18" s="115"/>
      <c r="F18" s="115"/>
      <c r="G18" s="115"/>
      <c r="H18" s="115"/>
    </row>
    <row r="19" spans="1:8" ht="15">
      <c r="A19" s="115"/>
      <c r="B19" s="115" t="s">
        <v>319</v>
      </c>
      <c r="C19" s="115"/>
      <c r="D19" s="115"/>
      <c r="E19" s="115"/>
      <c r="F19" s="115"/>
      <c r="G19" s="115"/>
      <c r="H19" s="115"/>
    </row>
    <row r="20" spans="1:8" ht="15">
      <c r="A20" s="111"/>
      <c r="B20" s="118" t="s">
        <v>320</v>
      </c>
      <c r="C20" s="111"/>
      <c r="D20" s="111"/>
      <c r="E20" s="111"/>
      <c r="F20" s="111"/>
      <c r="G20" s="111"/>
      <c r="H20" s="111"/>
    </row>
    <row r="21" spans="1:8" ht="15">
      <c r="A21" s="111"/>
      <c r="B21" s="118" t="s">
        <v>321</v>
      </c>
      <c r="C21" s="111"/>
      <c r="D21" s="111"/>
      <c r="E21" s="111"/>
      <c r="F21" s="111"/>
      <c r="G21" s="111"/>
      <c r="H21" s="119"/>
    </row>
    <row r="22" spans="1:8" ht="15">
      <c r="A22" s="111"/>
      <c r="B22" s="115" t="s">
        <v>322</v>
      </c>
      <c r="C22" s="115"/>
      <c r="D22" s="115"/>
      <c r="E22" s="115"/>
      <c r="F22" s="115"/>
      <c r="G22" s="115"/>
      <c r="H22" s="115"/>
    </row>
    <row r="23" spans="1:8" ht="15">
      <c r="A23" s="111"/>
      <c r="B23" s="115" t="s">
        <v>323</v>
      </c>
      <c r="C23" s="115"/>
      <c r="D23" s="115"/>
      <c r="E23" s="115"/>
      <c r="F23" s="115"/>
      <c r="G23" s="115"/>
      <c r="H23" s="115"/>
    </row>
    <row r="24" spans="1:8" ht="15">
      <c r="A24" s="111"/>
      <c r="B24" s="115" t="s">
        <v>324</v>
      </c>
      <c r="C24" s="115"/>
      <c r="D24" s="115"/>
      <c r="E24" s="115"/>
      <c r="F24" s="115"/>
      <c r="G24" s="115"/>
      <c r="H24" s="115"/>
    </row>
    <row r="28" spans="1:13" ht="15">
      <c r="A28" s="115"/>
      <c r="B28" s="120" t="s">
        <v>325</v>
      </c>
      <c r="C28" s="120"/>
      <c r="D28" s="120"/>
      <c r="E28" s="120"/>
      <c r="F28" s="120"/>
      <c r="G28" s="120"/>
      <c r="H28" s="120"/>
      <c r="I28" s="121"/>
      <c r="J28" s="121"/>
      <c r="K28" s="121"/>
      <c r="L28" s="121"/>
      <c r="M28" s="121"/>
    </row>
    <row r="29" spans="1:13" ht="15">
      <c r="A29" s="115"/>
      <c r="B29" s="120" t="s">
        <v>326</v>
      </c>
      <c r="C29" s="120"/>
      <c r="D29" s="120"/>
      <c r="E29" s="120"/>
      <c r="F29" s="120"/>
      <c r="G29" s="120"/>
      <c r="H29" s="120"/>
      <c r="I29" s="121"/>
      <c r="J29" s="121"/>
      <c r="K29" s="121"/>
      <c r="L29" s="121"/>
      <c r="M29" s="121"/>
    </row>
    <row r="30" spans="1:13" ht="15">
      <c r="A30" s="115"/>
      <c r="B30" s="120" t="s">
        <v>327</v>
      </c>
      <c r="C30" s="120"/>
      <c r="D30" s="120"/>
      <c r="E30" s="120"/>
      <c r="F30" s="120"/>
      <c r="G30" s="120"/>
      <c r="H30" s="120"/>
      <c r="I30" s="121"/>
      <c r="J30" s="121"/>
      <c r="K30" s="121"/>
      <c r="L30" s="121"/>
      <c r="M30" s="121"/>
    </row>
    <row r="31" spans="1:13" ht="15">
      <c r="A31" s="115"/>
      <c r="B31" s="120" t="s">
        <v>328</v>
      </c>
      <c r="C31" s="120"/>
      <c r="D31" s="120"/>
      <c r="E31" s="120"/>
      <c r="F31" s="120"/>
      <c r="G31" s="120"/>
      <c r="H31" s="120"/>
      <c r="I31" s="121"/>
      <c r="J31" s="121"/>
      <c r="K31" s="121"/>
      <c r="L31" s="121"/>
      <c r="M31" s="121"/>
    </row>
    <row r="32" spans="1:8" ht="15">
      <c r="A32" s="115"/>
      <c r="B32" s="115"/>
      <c r="C32" s="115"/>
      <c r="D32" s="115"/>
      <c r="E32" s="115"/>
      <c r="F32" s="115"/>
      <c r="G32" s="115"/>
      <c r="H32" s="115"/>
    </row>
    <row r="33" spans="1:8" ht="15">
      <c r="A33" s="115"/>
      <c r="B33" s="115"/>
      <c r="C33" s="115"/>
      <c r="D33" s="115"/>
      <c r="E33" s="115"/>
      <c r="F33" s="115"/>
      <c r="G33" s="115"/>
      <c r="H33" s="115"/>
    </row>
    <row r="34" spans="1:8" ht="15">
      <c r="A34" s="115"/>
      <c r="B34" s="115"/>
      <c r="C34" s="115"/>
      <c r="D34" s="115"/>
      <c r="E34" s="115"/>
      <c r="F34" s="115"/>
      <c r="G34" s="115"/>
      <c r="H34" s="115"/>
    </row>
    <row r="35" spans="1:8" ht="15">
      <c r="A35" s="115"/>
      <c r="B35" s="115"/>
      <c r="C35" s="115"/>
      <c r="D35" s="115"/>
      <c r="E35" s="115"/>
      <c r="F35" s="115"/>
      <c r="G35" s="115"/>
      <c r="H35" s="115"/>
    </row>
    <row r="36" spans="1:8" ht="15">
      <c r="A36" s="115"/>
      <c r="B36" s="115"/>
      <c r="C36" s="115"/>
      <c r="D36" s="115"/>
      <c r="E36" s="115"/>
      <c r="F36" s="115"/>
      <c r="G36" s="115"/>
      <c r="H36" s="115"/>
    </row>
    <row r="37" spans="1:8" ht="15">
      <c r="A37" s="115"/>
      <c r="B37" s="115"/>
      <c r="C37" s="115"/>
      <c r="D37" s="115"/>
      <c r="E37" s="115"/>
      <c r="F37" s="115"/>
      <c r="G37" s="115"/>
      <c r="H37" s="115"/>
    </row>
    <row r="38" spans="1:8" ht="15">
      <c r="A38" s="115"/>
      <c r="B38" s="115"/>
      <c r="C38" s="115"/>
      <c r="D38" s="115"/>
      <c r="E38" s="115"/>
      <c r="F38" s="115"/>
      <c r="G38" s="115"/>
      <c r="H38" s="115"/>
    </row>
    <row r="39" spans="1:8" ht="15">
      <c r="A39" s="115"/>
      <c r="B39" s="115"/>
      <c r="C39" s="115"/>
      <c r="D39" s="115"/>
      <c r="E39" s="115"/>
      <c r="F39" s="115"/>
      <c r="G39" s="115"/>
      <c r="H39" s="115"/>
    </row>
    <row r="40" spans="1:8" ht="15">
      <c r="A40" s="115"/>
      <c r="B40" s="115"/>
      <c r="C40" s="115"/>
      <c r="D40" s="115"/>
      <c r="E40" s="115"/>
      <c r="F40" s="115"/>
      <c r="G40" s="115"/>
      <c r="H40" s="115"/>
    </row>
    <row r="41" spans="1:8" ht="15">
      <c r="A41" s="115"/>
      <c r="B41" s="115"/>
      <c r="C41" s="115"/>
      <c r="D41" s="115"/>
      <c r="E41" s="115"/>
      <c r="F41" s="115"/>
      <c r="G41" s="115"/>
      <c r="H41" s="115"/>
    </row>
    <row r="42" spans="1:8" ht="15">
      <c r="A42" s="115"/>
      <c r="B42" s="115"/>
      <c r="C42" s="115"/>
      <c r="D42" s="115"/>
      <c r="E42" s="115"/>
      <c r="F42" s="115"/>
      <c r="G42" s="115"/>
      <c r="H42" s="115"/>
    </row>
    <row r="43" spans="1:8" ht="15">
      <c r="A43" s="115"/>
      <c r="B43" s="115"/>
      <c r="C43" s="115"/>
      <c r="D43" s="115"/>
      <c r="E43" s="115"/>
      <c r="F43" s="115"/>
      <c r="G43" s="115"/>
      <c r="H43" s="115"/>
    </row>
    <row r="44" spans="1:8" ht="15">
      <c r="A44" s="115"/>
      <c r="B44" s="115"/>
      <c r="C44" s="115"/>
      <c r="D44" s="115"/>
      <c r="E44" s="115"/>
      <c r="F44" s="115"/>
      <c r="G44" s="115"/>
      <c r="H44" s="115"/>
    </row>
    <row r="45" spans="1:8" ht="15">
      <c r="A45" s="115"/>
      <c r="B45" s="115"/>
      <c r="C45" s="115"/>
      <c r="D45" s="115"/>
      <c r="E45" s="115"/>
      <c r="F45" s="115"/>
      <c r="G45" s="115"/>
      <c r="H45" s="115"/>
    </row>
    <row r="46" spans="1:8" ht="15">
      <c r="A46" s="115"/>
      <c r="B46" s="115"/>
      <c r="C46" s="115"/>
      <c r="D46" s="115"/>
      <c r="E46" s="115"/>
      <c r="F46" s="115"/>
      <c r="G46" s="115"/>
      <c r="H46" s="115"/>
    </row>
    <row r="47" spans="1:8" ht="15">
      <c r="A47" s="115"/>
      <c r="B47" s="115"/>
      <c r="C47" s="115"/>
      <c r="D47" s="115"/>
      <c r="E47" s="115"/>
      <c r="F47" s="115"/>
      <c r="G47" s="115"/>
      <c r="H47" s="115"/>
    </row>
    <row r="48" spans="1:8" ht="15">
      <c r="A48" s="115"/>
      <c r="B48" s="115"/>
      <c r="C48" s="115"/>
      <c r="D48" s="115"/>
      <c r="E48" s="115"/>
      <c r="F48" s="115"/>
      <c r="G48" s="115"/>
      <c r="H48" s="115"/>
    </row>
    <row r="49" spans="1:8" ht="15">
      <c r="A49" s="115"/>
      <c r="B49" s="115"/>
      <c r="C49" s="115"/>
      <c r="D49" s="115"/>
      <c r="E49" s="115"/>
      <c r="F49" s="115"/>
      <c r="G49" s="115"/>
      <c r="H49" s="115"/>
    </row>
    <row r="50" spans="1:8" ht="15">
      <c r="A50" s="115"/>
      <c r="B50" s="115"/>
      <c r="C50" s="115"/>
      <c r="D50" s="115"/>
      <c r="E50" s="115"/>
      <c r="F50" s="115"/>
      <c r="G50" s="115"/>
      <c r="H50" s="115"/>
    </row>
    <row r="51" spans="1:8" ht="15">
      <c r="A51" s="115"/>
      <c r="B51" s="115"/>
      <c r="C51" s="115"/>
      <c r="D51" s="115"/>
      <c r="E51" s="115"/>
      <c r="F51" s="115"/>
      <c r="G51" s="115"/>
      <c r="H51" s="115"/>
    </row>
    <row r="52" spans="1:8" ht="15">
      <c r="A52" s="115"/>
      <c r="B52" s="115"/>
      <c r="C52" s="115"/>
      <c r="D52" s="115"/>
      <c r="E52" s="115"/>
      <c r="F52" s="115"/>
      <c r="G52" s="115"/>
      <c r="H52" s="115"/>
    </row>
    <row r="53" spans="1:8" ht="15">
      <c r="A53" s="115"/>
      <c r="B53" s="115"/>
      <c r="C53" s="115"/>
      <c r="D53" s="115"/>
      <c r="E53" s="115"/>
      <c r="F53" s="115"/>
      <c r="G53" s="115"/>
      <c r="H53" s="115"/>
    </row>
    <row r="54" spans="1:8" ht="15">
      <c r="A54" s="115"/>
      <c r="B54" s="115"/>
      <c r="C54" s="115"/>
      <c r="D54" s="115"/>
      <c r="E54" s="115"/>
      <c r="F54" s="115"/>
      <c r="G54" s="115"/>
      <c r="H54" s="115"/>
    </row>
    <row r="55" spans="1:8" ht="15">
      <c r="A55" s="115"/>
      <c r="B55" s="115"/>
      <c r="C55" s="115"/>
      <c r="D55" s="115"/>
      <c r="E55" s="115"/>
      <c r="F55" s="115"/>
      <c r="G55" s="115"/>
      <c r="H55" s="115"/>
    </row>
    <row r="56" spans="1:8" ht="15">
      <c r="A56" s="115"/>
      <c r="B56" s="115"/>
      <c r="C56" s="115"/>
      <c r="D56" s="115"/>
      <c r="E56" s="115"/>
      <c r="F56" s="115"/>
      <c r="G56" s="115"/>
      <c r="H56" s="115"/>
    </row>
    <row r="57" spans="1:8" ht="15">
      <c r="A57" s="115"/>
      <c r="B57" s="115"/>
      <c r="C57" s="115"/>
      <c r="D57" s="115"/>
      <c r="E57" s="115"/>
      <c r="F57" s="115"/>
      <c r="G57" s="115"/>
      <c r="H57" s="115"/>
    </row>
    <row r="58" spans="1:8" ht="15">
      <c r="A58" s="115"/>
      <c r="B58" s="115"/>
      <c r="C58" s="115"/>
      <c r="D58" s="115"/>
      <c r="E58" s="115"/>
      <c r="F58" s="115"/>
      <c r="G58" s="115"/>
      <c r="H58" s="115"/>
    </row>
    <row r="59" spans="1:8" ht="15">
      <c r="A59" s="115"/>
      <c r="B59" s="115"/>
      <c r="C59" s="115"/>
      <c r="D59" s="115"/>
      <c r="E59" s="115"/>
      <c r="F59" s="115"/>
      <c r="G59" s="115"/>
      <c r="H59" s="115"/>
    </row>
    <row r="60" spans="1:8" ht="15">
      <c r="A60" s="115"/>
      <c r="B60" s="115"/>
      <c r="C60" s="115"/>
      <c r="D60" s="115"/>
      <c r="E60" s="115"/>
      <c r="F60" s="115"/>
      <c r="G60" s="115"/>
      <c r="H60" s="115"/>
    </row>
    <row r="61" spans="1:8" ht="15">
      <c r="A61" s="115"/>
      <c r="B61" s="115"/>
      <c r="C61" s="115"/>
      <c r="D61" s="115"/>
      <c r="E61" s="115"/>
      <c r="F61" s="115"/>
      <c r="G61" s="115"/>
      <c r="H61" s="115"/>
    </row>
    <row r="62" spans="1:8" ht="15">
      <c r="A62" s="115"/>
      <c r="B62" s="115"/>
      <c r="C62" s="115"/>
      <c r="D62" s="115"/>
      <c r="E62" s="115"/>
      <c r="F62" s="115"/>
      <c r="G62" s="115"/>
      <c r="H62" s="115"/>
    </row>
    <row r="63" spans="1:8" ht="15">
      <c r="A63" s="115"/>
      <c r="B63" s="115"/>
      <c r="C63" s="115"/>
      <c r="D63" s="115"/>
      <c r="E63" s="115"/>
      <c r="F63" s="115"/>
      <c r="G63" s="115"/>
      <c r="H63" s="115"/>
    </row>
    <row r="64" spans="1:8" ht="15">
      <c r="A64" s="115"/>
      <c r="B64" s="115"/>
      <c r="C64" s="115"/>
      <c r="D64" s="115"/>
      <c r="E64" s="115"/>
      <c r="F64" s="115"/>
      <c r="G64" s="115"/>
      <c r="H64" s="115"/>
    </row>
    <row r="65" spans="1:8" ht="15">
      <c r="A65" s="115"/>
      <c r="B65" s="115"/>
      <c r="C65" s="115"/>
      <c r="D65" s="115"/>
      <c r="E65" s="115"/>
      <c r="F65" s="115"/>
      <c r="G65" s="115"/>
      <c r="H65" s="115"/>
    </row>
    <row r="66" spans="1:8" ht="15">
      <c r="A66" s="115"/>
      <c r="B66" s="115"/>
      <c r="C66" s="115"/>
      <c r="D66" s="115"/>
      <c r="E66" s="115"/>
      <c r="F66" s="115"/>
      <c r="G66" s="115"/>
      <c r="H66" s="115"/>
    </row>
    <row r="67" spans="1:8" ht="15">
      <c r="A67" s="115"/>
      <c r="B67" s="115"/>
      <c r="C67" s="115"/>
      <c r="D67" s="115"/>
      <c r="E67" s="115"/>
      <c r="F67" s="115"/>
      <c r="G67" s="115"/>
      <c r="H67" s="115"/>
    </row>
    <row r="68" spans="1:8" ht="15">
      <c r="A68" s="115"/>
      <c r="B68" s="115"/>
      <c r="C68" s="115"/>
      <c r="D68" s="115"/>
      <c r="E68" s="115"/>
      <c r="F68" s="115"/>
      <c r="G68" s="115"/>
      <c r="H68" s="115"/>
    </row>
    <row r="69" spans="1:8" ht="15">
      <c r="A69" s="115"/>
      <c r="B69" s="115"/>
      <c r="C69" s="115"/>
      <c r="D69" s="115"/>
      <c r="E69" s="115"/>
      <c r="F69" s="115"/>
      <c r="G69" s="115"/>
      <c r="H69" s="115"/>
    </row>
    <row r="70" spans="1:8" ht="15">
      <c r="A70" s="115"/>
      <c r="B70" s="115"/>
      <c r="C70" s="115"/>
      <c r="D70" s="115"/>
      <c r="E70" s="115"/>
      <c r="F70" s="115"/>
      <c r="G70" s="115"/>
      <c r="H70" s="115"/>
    </row>
    <row r="71" spans="1:8" ht="15">
      <c r="A71" s="115"/>
      <c r="B71" s="115"/>
      <c r="C71" s="115"/>
      <c r="D71" s="115"/>
      <c r="E71" s="115"/>
      <c r="F71" s="115"/>
      <c r="G71" s="115"/>
      <c r="H71" s="115"/>
    </row>
    <row r="72" spans="1:8" ht="15">
      <c r="A72" s="115"/>
      <c r="B72" s="115"/>
      <c r="C72" s="115"/>
      <c r="D72" s="115"/>
      <c r="E72" s="115"/>
      <c r="F72" s="115"/>
      <c r="G72" s="115"/>
      <c r="H72" s="115"/>
    </row>
    <row r="73" spans="1:8" ht="15">
      <c r="A73" s="115"/>
      <c r="B73" s="115"/>
      <c r="C73" s="115"/>
      <c r="D73" s="115"/>
      <c r="E73" s="115"/>
      <c r="F73" s="115"/>
      <c r="G73" s="115"/>
      <c r="H73" s="115"/>
    </row>
    <row r="74" spans="1:8" ht="15">
      <c r="A74" s="115"/>
      <c r="B74" s="115"/>
      <c r="C74" s="115"/>
      <c r="D74" s="115"/>
      <c r="E74" s="115"/>
      <c r="F74" s="115"/>
      <c r="G74" s="115"/>
      <c r="H74" s="115"/>
    </row>
    <row r="75" spans="1:8" ht="15">
      <c r="A75" s="115"/>
      <c r="B75" s="115"/>
      <c r="C75" s="115"/>
      <c r="D75" s="115"/>
      <c r="E75" s="115"/>
      <c r="F75" s="115"/>
      <c r="G75" s="115"/>
      <c r="H75" s="115"/>
    </row>
    <row r="76" spans="1:8" ht="15">
      <c r="A76" s="115"/>
      <c r="B76" s="115"/>
      <c r="C76" s="115"/>
      <c r="D76" s="115"/>
      <c r="E76" s="115"/>
      <c r="F76" s="115"/>
      <c r="G76" s="115"/>
      <c r="H76" s="115"/>
    </row>
    <row r="77" spans="1:8" ht="15">
      <c r="A77" s="115"/>
      <c r="B77" s="115"/>
      <c r="C77" s="115"/>
      <c r="D77" s="115"/>
      <c r="E77" s="115"/>
      <c r="F77" s="115"/>
      <c r="G77" s="115"/>
      <c r="H77" s="115"/>
    </row>
    <row r="78" spans="1:8" ht="15">
      <c r="A78" s="115"/>
      <c r="B78" s="115"/>
      <c r="C78" s="115"/>
      <c r="D78" s="115"/>
      <c r="E78" s="115"/>
      <c r="F78" s="115"/>
      <c r="G78" s="115"/>
      <c r="H78" s="115"/>
    </row>
  </sheetData>
  <sheetProtection/>
  <mergeCells count="14">
    <mergeCell ref="D7:D8"/>
    <mergeCell ref="E7:G7"/>
    <mergeCell ref="H7:H8"/>
    <mergeCell ref="I7:J7"/>
    <mergeCell ref="K7:L7"/>
    <mergeCell ref="M7:P7"/>
    <mergeCell ref="Q7:S7"/>
    <mergeCell ref="T7:X7"/>
    <mergeCell ref="Y7:Y8"/>
    <mergeCell ref="A3:Y3"/>
    <mergeCell ref="A4:Y4"/>
    <mergeCell ref="A7:A8"/>
    <mergeCell ref="B7:B8"/>
    <mergeCell ref="C7:C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76"/>
  <sheetViews>
    <sheetView zoomScalePageLayoutView="0" workbookViewId="0" topLeftCell="C1">
      <selection activeCell="L11" sqref="L11"/>
    </sheetView>
  </sheetViews>
  <sheetFormatPr defaultColWidth="9.140625" defaultRowHeight="15"/>
  <cols>
    <col min="1" max="1" width="7.140625" style="109" customWidth="1"/>
    <col min="2" max="2" width="12.8515625" style="109" customWidth="1"/>
    <col min="3" max="3" width="11.7109375" style="109" customWidth="1"/>
    <col min="4" max="6" width="10.57421875" style="109" customWidth="1"/>
    <col min="7" max="7" width="15.00390625" style="109" customWidth="1"/>
    <col min="8" max="8" width="15.421875" style="109" customWidth="1"/>
    <col min="9" max="10" width="12.421875" style="109" customWidth="1"/>
    <col min="11" max="11" width="12.28125" style="109" customWidth="1"/>
    <col min="12" max="12" width="13.28125" style="109" customWidth="1"/>
    <col min="13" max="14" width="12.28125" style="109" customWidth="1"/>
    <col min="15" max="16" width="5.28125" style="109" customWidth="1"/>
    <col min="17" max="17" width="4.7109375" style="109" customWidth="1"/>
    <col min="18" max="18" width="5.28125" style="109" customWidth="1"/>
    <col min="19" max="19" width="4.7109375" style="109" customWidth="1"/>
    <col min="20" max="20" width="11.28125" style="109" customWidth="1"/>
    <col min="21" max="16384" width="9.140625" style="109" customWidth="1"/>
  </cols>
  <sheetData>
    <row r="1" ht="18">
      <c r="R1" s="110" t="s">
        <v>289</v>
      </c>
    </row>
    <row r="3" spans="1:20" ht="20.25">
      <c r="A3" s="304" t="s">
        <v>329</v>
      </c>
      <c r="B3" s="305"/>
      <c r="C3" s="305"/>
      <c r="D3" s="305"/>
      <c r="E3" s="305"/>
      <c r="F3" s="305"/>
      <c r="G3" s="305"/>
      <c r="H3" s="305"/>
      <c r="I3" s="305"/>
      <c r="J3" s="305"/>
      <c r="K3" s="305"/>
      <c r="L3" s="305"/>
      <c r="M3" s="305"/>
      <c r="N3" s="305"/>
      <c r="O3" s="305"/>
      <c r="P3" s="305"/>
      <c r="Q3" s="305"/>
      <c r="R3" s="305"/>
      <c r="S3" s="305"/>
      <c r="T3" s="305"/>
    </row>
    <row r="4" spans="1:20" ht="15.75">
      <c r="A4" s="306" t="s">
        <v>330</v>
      </c>
      <c r="B4" s="307"/>
      <c r="C4" s="307"/>
      <c r="D4" s="307"/>
      <c r="E4" s="307"/>
      <c r="F4" s="307"/>
      <c r="G4" s="307"/>
      <c r="H4" s="307"/>
      <c r="I4" s="307"/>
      <c r="J4" s="307"/>
      <c r="K4" s="307"/>
      <c r="L4" s="307"/>
      <c r="M4" s="307"/>
      <c r="N4" s="307"/>
      <c r="O4" s="307"/>
      <c r="P4" s="307"/>
      <c r="Q4" s="307"/>
      <c r="R4" s="307"/>
      <c r="S4" s="307"/>
      <c r="T4" s="307"/>
    </row>
    <row r="5" spans="1:20" ht="15.75">
      <c r="A5" s="306" t="s">
        <v>331</v>
      </c>
      <c r="B5" s="307"/>
      <c r="C5" s="307"/>
      <c r="D5" s="307"/>
      <c r="E5" s="307"/>
      <c r="F5" s="307"/>
      <c r="G5" s="307"/>
      <c r="H5" s="307"/>
      <c r="I5" s="307"/>
      <c r="J5" s="307"/>
      <c r="K5" s="307"/>
      <c r="L5" s="307"/>
      <c r="M5" s="307"/>
      <c r="N5" s="307"/>
      <c r="O5" s="307"/>
      <c r="P5" s="307"/>
      <c r="Q5" s="307"/>
      <c r="R5" s="307"/>
      <c r="S5" s="307"/>
      <c r="T5" s="307"/>
    </row>
    <row r="8" spans="1:29" s="112" customFormat="1" ht="127.5" customHeight="1">
      <c r="A8" s="308" t="s">
        <v>292</v>
      </c>
      <c r="B8" s="302" t="s">
        <v>293</v>
      </c>
      <c r="C8" s="308" t="s">
        <v>88</v>
      </c>
      <c r="D8" s="311" t="s">
        <v>332</v>
      </c>
      <c r="E8" s="312"/>
      <c r="F8" s="313"/>
      <c r="G8" s="302" t="s">
        <v>333</v>
      </c>
      <c r="H8" s="297" t="s">
        <v>299</v>
      </c>
      <c r="I8" s="298"/>
      <c r="J8" s="298"/>
      <c r="K8" s="299"/>
      <c r="L8" s="300" t="s">
        <v>300</v>
      </c>
      <c r="M8" s="301"/>
      <c r="N8" s="301"/>
      <c r="O8" s="295" t="s">
        <v>334</v>
      </c>
      <c r="P8" s="298"/>
      <c r="Q8" s="298"/>
      <c r="R8" s="298"/>
      <c r="S8" s="298"/>
      <c r="T8" s="302" t="s">
        <v>302</v>
      </c>
      <c r="U8" s="111"/>
      <c r="V8" s="111"/>
      <c r="W8" s="111"/>
      <c r="X8" s="111"/>
      <c r="Y8" s="111"/>
      <c r="Z8" s="111"/>
      <c r="AA8" s="111"/>
      <c r="AB8" s="111"/>
      <c r="AC8" s="111"/>
    </row>
    <row r="9" spans="1:29" ht="87" customHeight="1">
      <c r="A9" s="309"/>
      <c r="B9" s="310"/>
      <c r="C9" s="309"/>
      <c r="D9" s="113" t="s">
        <v>303</v>
      </c>
      <c r="E9" s="113" t="s">
        <v>304</v>
      </c>
      <c r="F9" s="113" t="s">
        <v>335</v>
      </c>
      <c r="G9" s="303"/>
      <c r="H9" s="113" t="s">
        <v>303</v>
      </c>
      <c r="I9" s="113" t="s">
        <v>308</v>
      </c>
      <c r="J9" s="113" t="s">
        <v>304</v>
      </c>
      <c r="K9" s="113" t="s">
        <v>309</v>
      </c>
      <c r="L9" s="114" t="s">
        <v>310</v>
      </c>
      <c r="M9" s="114" t="s">
        <v>311</v>
      </c>
      <c r="N9" s="113" t="s">
        <v>307</v>
      </c>
      <c r="O9" s="114" t="s">
        <v>312</v>
      </c>
      <c r="P9" s="114" t="s">
        <v>313</v>
      </c>
      <c r="Q9" s="114" t="s">
        <v>314</v>
      </c>
      <c r="R9" s="114" t="s">
        <v>315</v>
      </c>
      <c r="S9" s="114" t="s">
        <v>316</v>
      </c>
      <c r="T9" s="303"/>
      <c r="U9" s="115"/>
      <c r="V9" s="115"/>
      <c r="W9" s="115"/>
      <c r="X9" s="115"/>
      <c r="Y9" s="115"/>
      <c r="Z9" s="115"/>
      <c r="AA9" s="115"/>
      <c r="AB9" s="115"/>
      <c r="AC9" s="115"/>
    </row>
    <row r="10" spans="1:29" ht="15">
      <c r="A10" s="116"/>
      <c r="B10" s="116"/>
      <c r="C10" s="116"/>
      <c r="D10" s="116"/>
      <c r="E10" s="116"/>
      <c r="F10" s="116"/>
      <c r="G10" s="116"/>
      <c r="H10" s="116"/>
      <c r="I10" s="116"/>
      <c r="J10" s="116"/>
      <c r="K10" s="116"/>
      <c r="L10" s="117"/>
      <c r="M10" s="117"/>
      <c r="N10" s="117"/>
      <c r="O10" s="117"/>
      <c r="P10" s="117"/>
      <c r="Q10" s="117"/>
      <c r="R10" s="117"/>
      <c r="S10" s="117"/>
      <c r="T10" s="116"/>
      <c r="U10" s="115"/>
      <c r="V10" s="115"/>
      <c r="W10" s="115"/>
      <c r="X10" s="115"/>
      <c r="Y10" s="115"/>
      <c r="Z10" s="115"/>
      <c r="AA10" s="115"/>
      <c r="AB10" s="115"/>
      <c r="AC10" s="115"/>
    </row>
    <row r="11" spans="1:29" ht="15">
      <c r="A11" s="116"/>
      <c r="B11" s="116"/>
      <c r="C11" s="116"/>
      <c r="D11" s="116"/>
      <c r="E11" s="116"/>
      <c r="F11" s="116"/>
      <c r="G11" s="116"/>
      <c r="H11" s="116"/>
      <c r="I11" s="116"/>
      <c r="J11" s="116"/>
      <c r="K11" s="116"/>
      <c r="L11" s="116"/>
      <c r="M11" s="116"/>
      <c r="N11" s="116"/>
      <c r="O11" s="116"/>
      <c r="P11" s="116"/>
      <c r="Q11" s="116"/>
      <c r="R11" s="116"/>
      <c r="S11" s="116"/>
      <c r="T11" s="116"/>
      <c r="U11" s="115"/>
      <c r="V11" s="115"/>
      <c r="W11" s="115"/>
      <c r="X11" s="115"/>
      <c r="Y11" s="115"/>
      <c r="Z11" s="115"/>
      <c r="AA11" s="115"/>
      <c r="AB11" s="115"/>
      <c r="AC11" s="115"/>
    </row>
    <row r="12" spans="1:29" ht="15">
      <c r="A12" s="116"/>
      <c r="B12" s="116"/>
      <c r="C12" s="116"/>
      <c r="D12" s="116"/>
      <c r="E12" s="116"/>
      <c r="F12" s="116"/>
      <c r="G12" s="116"/>
      <c r="H12" s="116"/>
      <c r="I12" s="116"/>
      <c r="J12" s="116"/>
      <c r="K12" s="116"/>
      <c r="L12" s="116"/>
      <c r="M12" s="116"/>
      <c r="N12" s="116"/>
      <c r="O12" s="116"/>
      <c r="P12" s="116"/>
      <c r="Q12" s="116"/>
      <c r="R12" s="116"/>
      <c r="S12" s="116"/>
      <c r="T12" s="116"/>
      <c r="U12" s="115"/>
      <c r="V12" s="115"/>
      <c r="W12" s="115"/>
      <c r="X12" s="115"/>
      <c r="Y12" s="115"/>
      <c r="Z12" s="115"/>
      <c r="AA12" s="115"/>
      <c r="AB12" s="115"/>
      <c r="AC12" s="115"/>
    </row>
    <row r="13" spans="1:20" ht="15">
      <c r="A13" s="116"/>
      <c r="B13" s="116"/>
      <c r="C13" s="116"/>
      <c r="D13" s="116"/>
      <c r="E13" s="116"/>
      <c r="F13" s="116"/>
      <c r="G13" s="116"/>
      <c r="H13" s="116"/>
      <c r="I13" s="116"/>
      <c r="J13" s="116"/>
      <c r="K13" s="116"/>
      <c r="L13" s="116"/>
      <c r="M13" s="116"/>
      <c r="N13" s="116"/>
      <c r="O13" s="116"/>
      <c r="P13" s="116"/>
      <c r="Q13" s="116"/>
      <c r="R13" s="116"/>
      <c r="S13" s="116"/>
      <c r="T13" s="116"/>
    </row>
    <row r="14" spans="1:20" ht="15">
      <c r="A14" s="116"/>
      <c r="B14" s="116"/>
      <c r="C14" s="116"/>
      <c r="D14" s="116"/>
      <c r="E14" s="116"/>
      <c r="F14" s="116"/>
      <c r="G14" s="116"/>
      <c r="H14" s="116"/>
      <c r="I14" s="116"/>
      <c r="J14" s="116"/>
      <c r="K14" s="116"/>
      <c r="L14" s="116"/>
      <c r="M14" s="116"/>
      <c r="N14" s="116"/>
      <c r="O14" s="116"/>
      <c r="P14" s="116"/>
      <c r="Q14" s="116"/>
      <c r="R14" s="116"/>
      <c r="S14" s="116"/>
      <c r="T14" s="116"/>
    </row>
    <row r="18" spans="1:7" ht="15">
      <c r="A18" s="111"/>
      <c r="B18" s="118" t="s">
        <v>336</v>
      </c>
      <c r="C18" s="111"/>
      <c r="D18" s="111"/>
      <c r="E18" s="111"/>
      <c r="F18" s="111"/>
      <c r="G18" s="111"/>
    </row>
    <row r="19" spans="1:7" ht="15">
      <c r="A19" s="111"/>
      <c r="B19" s="118"/>
      <c r="C19" s="111"/>
      <c r="D19" s="111"/>
      <c r="E19" s="111"/>
      <c r="F19" s="111"/>
      <c r="G19" s="119"/>
    </row>
    <row r="20" spans="1:7" ht="15">
      <c r="A20" s="111"/>
      <c r="B20" s="115" t="s">
        <v>322</v>
      </c>
      <c r="C20" s="115"/>
      <c r="D20" s="115"/>
      <c r="E20" s="115"/>
      <c r="F20" s="115"/>
      <c r="G20" s="115"/>
    </row>
    <row r="21" spans="1:7" ht="15">
      <c r="A21" s="111"/>
      <c r="B21" s="115" t="s">
        <v>337</v>
      </c>
      <c r="C21" s="115"/>
      <c r="D21" s="115"/>
      <c r="E21" s="115"/>
      <c r="F21" s="115"/>
      <c r="G21" s="115"/>
    </row>
    <row r="22" spans="1:7" ht="15">
      <c r="A22" s="111"/>
      <c r="B22" s="115" t="s">
        <v>324</v>
      </c>
      <c r="C22" s="115"/>
      <c r="D22" s="115"/>
      <c r="E22" s="115"/>
      <c r="F22" s="115"/>
      <c r="G22" s="115"/>
    </row>
    <row r="26" spans="1:8" ht="15">
      <c r="A26" s="115"/>
      <c r="B26" s="120" t="s">
        <v>325</v>
      </c>
      <c r="C26" s="120"/>
      <c r="D26" s="120"/>
      <c r="E26" s="120"/>
      <c r="F26" s="120"/>
      <c r="G26" s="120"/>
      <c r="H26" s="121"/>
    </row>
    <row r="27" spans="1:8" ht="15">
      <c r="A27" s="115"/>
      <c r="B27" s="120" t="s">
        <v>326</v>
      </c>
      <c r="C27" s="120"/>
      <c r="D27" s="120"/>
      <c r="E27" s="120"/>
      <c r="F27" s="120"/>
      <c r="G27" s="120"/>
      <c r="H27" s="121"/>
    </row>
    <row r="28" spans="1:8" ht="15">
      <c r="A28" s="115"/>
      <c r="B28" s="120" t="s">
        <v>327</v>
      </c>
      <c r="C28" s="120"/>
      <c r="D28" s="120"/>
      <c r="E28" s="120"/>
      <c r="F28" s="120"/>
      <c r="G28" s="120"/>
      <c r="H28" s="121"/>
    </row>
    <row r="29" spans="1:8" ht="15">
      <c r="A29" s="115"/>
      <c r="B29" s="120" t="s">
        <v>328</v>
      </c>
      <c r="C29" s="120"/>
      <c r="D29" s="120"/>
      <c r="E29" s="120"/>
      <c r="F29" s="120"/>
      <c r="G29" s="120"/>
      <c r="H29" s="121"/>
    </row>
    <row r="30" spans="1:7" ht="15">
      <c r="A30" s="115"/>
      <c r="B30" s="115"/>
      <c r="C30" s="115"/>
      <c r="D30" s="115"/>
      <c r="E30" s="115"/>
      <c r="F30" s="115"/>
      <c r="G30" s="115"/>
    </row>
    <row r="31" spans="1:7" ht="15">
      <c r="A31" s="115"/>
      <c r="B31" s="115"/>
      <c r="C31" s="115"/>
      <c r="D31" s="115"/>
      <c r="E31" s="115"/>
      <c r="F31" s="115"/>
      <c r="G31" s="115"/>
    </row>
    <row r="32" spans="1:7" ht="15">
      <c r="A32" s="115"/>
      <c r="B32" s="115"/>
      <c r="C32" s="115"/>
      <c r="D32" s="115"/>
      <c r="E32" s="115"/>
      <c r="F32" s="115"/>
      <c r="G32" s="115"/>
    </row>
    <row r="33" spans="1:7" ht="15">
      <c r="A33" s="115"/>
      <c r="B33" s="115"/>
      <c r="C33" s="115"/>
      <c r="D33" s="115"/>
      <c r="E33" s="115"/>
      <c r="F33" s="115"/>
      <c r="G33" s="115"/>
    </row>
    <row r="34" spans="1:7" ht="15">
      <c r="A34" s="115"/>
      <c r="B34" s="115"/>
      <c r="C34" s="115"/>
      <c r="D34" s="115"/>
      <c r="E34" s="115"/>
      <c r="F34" s="115"/>
      <c r="G34" s="115"/>
    </row>
    <row r="35" spans="1:7" ht="15">
      <c r="A35" s="115"/>
      <c r="B35" s="115"/>
      <c r="C35" s="115"/>
      <c r="D35" s="115"/>
      <c r="E35" s="115"/>
      <c r="F35" s="115"/>
      <c r="G35" s="115"/>
    </row>
    <row r="36" spans="1:7" ht="15">
      <c r="A36" s="115"/>
      <c r="B36" s="115"/>
      <c r="C36" s="115"/>
      <c r="D36" s="115"/>
      <c r="E36" s="115"/>
      <c r="F36" s="115"/>
      <c r="G36" s="115"/>
    </row>
    <row r="37" spans="1:7" ht="15">
      <c r="A37" s="115"/>
      <c r="B37" s="115"/>
      <c r="C37" s="115"/>
      <c r="D37" s="115"/>
      <c r="E37" s="115"/>
      <c r="F37" s="115"/>
      <c r="G37" s="115"/>
    </row>
    <row r="38" spans="1:7" ht="15">
      <c r="A38" s="115"/>
      <c r="B38" s="115"/>
      <c r="C38" s="115"/>
      <c r="D38" s="115"/>
      <c r="E38" s="115"/>
      <c r="F38" s="115"/>
      <c r="G38" s="115"/>
    </row>
    <row r="39" spans="1:7" ht="15">
      <c r="A39" s="115"/>
      <c r="B39" s="115"/>
      <c r="C39" s="115"/>
      <c r="D39" s="115"/>
      <c r="E39" s="115"/>
      <c r="F39" s="115"/>
      <c r="G39" s="115"/>
    </row>
    <row r="40" spans="1:7" ht="15">
      <c r="A40" s="115"/>
      <c r="B40" s="115"/>
      <c r="C40" s="115"/>
      <c r="D40" s="115"/>
      <c r="E40" s="115"/>
      <c r="F40" s="115"/>
      <c r="G40" s="115"/>
    </row>
    <row r="41" spans="1:7" ht="15">
      <c r="A41" s="115"/>
      <c r="B41" s="115"/>
      <c r="C41" s="115"/>
      <c r="D41" s="115"/>
      <c r="E41" s="115"/>
      <c r="F41" s="115"/>
      <c r="G41" s="115"/>
    </row>
    <row r="42" spans="1:7" ht="15">
      <c r="A42" s="115"/>
      <c r="B42" s="115"/>
      <c r="C42" s="115"/>
      <c r="D42" s="115"/>
      <c r="E42" s="115"/>
      <c r="F42" s="115"/>
      <c r="G42" s="115"/>
    </row>
    <row r="43" spans="1:7" ht="15">
      <c r="A43" s="115"/>
      <c r="B43" s="115"/>
      <c r="C43" s="115"/>
      <c r="D43" s="115"/>
      <c r="E43" s="115"/>
      <c r="F43" s="115"/>
      <c r="G43" s="115"/>
    </row>
    <row r="44" spans="1:7" ht="15">
      <c r="A44" s="115"/>
      <c r="B44" s="115"/>
      <c r="C44" s="115"/>
      <c r="D44" s="115"/>
      <c r="E44" s="115"/>
      <c r="F44" s="115"/>
      <c r="G44" s="115"/>
    </row>
    <row r="45" spans="1:7" ht="15">
      <c r="A45" s="115"/>
      <c r="B45" s="115"/>
      <c r="C45" s="115"/>
      <c r="D45" s="115"/>
      <c r="E45" s="115"/>
      <c r="F45" s="115"/>
      <c r="G45" s="115"/>
    </row>
    <row r="46" spans="1:7" ht="15">
      <c r="A46" s="115"/>
      <c r="B46" s="115"/>
      <c r="C46" s="115"/>
      <c r="D46" s="115"/>
      <c r="E46" s="115"/>
      <c r="F46" s="115"/>
      <c r="G46" s="115"/>
    </row>
    <row r="47" spans="1:7" ht="15">
      <c r="A47" s="115"/>
      <c r="B47" s="115"/>
      <c r="C47" s="115"/>
      <c r="D47" s="115"/>
      <c r="E47" s="115"/>
      <c r="F47" s="115"/>
      <c r="G47" s="115"/>
    </row>
    <row r="48" spans="1:7" ht="15">
      <c r="A48" s="115"/>
      <c r="B48" s="115"/>
      <c r="C48" s="115"/>
      <c r="D48" s="115"/>
      <c r="E48" s="115"/>
      <c r="F48" s="115"/>
      <c r="G48" s="115"/>
    </row>
    <row r="49" spans="1:7" ht="15">
      <c r="A49" s="115"/>
      <c r="B49" s="115"/>
      <c r="C49" s="115"/>
      <c r="D49" s="115"/>
      <c r="E49" s="115"/>
      <c r="F49" s="115"/>
      <c r="G49" s="115"/>
    </row>
    <row r="50" spans="1:7" ht="15">
      <c r="A50" s="115"/>
      <c r="B50" s="115"/>
      <c r="C50" s="115"/>
      <c r="D50" s="115"/>
      <c r="E50" s="115"/>
      <c r="F50" s="115"/>
      <c r="G50" s="115"/>
    </row>
    <row r="51" spans="1:7" ht="15">
      <c r="A51" s="115"/>
      <c r="B51" s="115"/>
      <c r="C51" s="115"/>
      <c r="D51" s="115"/>
      <c r="E51" s="115"/>
      <c r="F51" s="115"/>
      <c r="G51" s="115"/>
    </row>
    <row r="52" spans="1:7" ht="15">
      <c r="A52" s="115"/>
      <c r="B52" s="115"/>
      <c r="C52" s="115"/>
      <c r="D52" s="115"/>
      <c r="E52" s="115"/>
      <c r="F52" s="115"/>
      <c r="G52" s="115"/>
    </row>
    <row r="53" spans="1:7" ht="15">
      <c r="A53" s="115"/>
      <c r="B53" s="115"/>
      <c r="C53" s="115"/>
      <c r="D53" s="115"/>
      <c r="E53" s="115"/>
      <c r="F53" s="115"/>
      <c r="G53" s="115"/>
    </row>
    <row r="54" spans="1:7" ht="15">
      <c r="A54" s="115"/>
      <c r="B54" s="115"/>
      <c r="C54" s="115"/>
      <c r="D54" s="115"/>
      <c r="E54" s="115"/>
      <c r="F54" s="115"/>
      <c r="G54" s="115"/>
    </row>
    <row r="55" spans="1:7" ht="15">
      <c r="A55" s="115"/>
      <c r="B55" s="115"/>
      <c r="C55" s="115"/>
      <c r="D55" s="115"/>
      <c r="E55" s="115"/>
      <c r="F55" s="115"/>
      <c r="G55" s="115"/>
    </row>
    <row r="56" spans="1:7" ht="15">
      <c r="A56" s="115"/>
      <c r="B56" s="115"/>
      <c r="C56" s="115"/>
      <c r="D56" s="115"/>
      <c r="E56" s="115"/>
      <c r="F56" s="115"/>
      <c r="G56" s="115"/>
    </row>
    <row r="57" spans="1:7" ht="15">
      <c r="A57" s="115"/>
      <c r="B57" s="115"/>
      <c r="C57" s="115"/>
      <c r="D57" s="115"/>
      <c r="E57" s="115"/>
      <c r="F57" s="115"/>
      <c r="G57" s="115"/>
    </row>
    <row r="58" spans="1:7" ht="15">
      <c r="A58" s="115"/>
      <c r="B58" s="115"/>
      <c r="C58" s="115"/>
      <c r="D58" s="115"/>
      <c r="E58" s="115"/>
      <c r="F58" s="115"/>
      <c r="G58" s="115"/>
    </row>
    <row r="59" spans="1:7" ht="15">
      <c r="A59" s="115"/>
      <c r="B59" s="115"/>
      <c r="C59" s="115"/>
      <c r="D59" s="115"/>
      <c r="E59" s="115"/>
      <c r="F59" s="115"/>
      <c r="G59" s="115"/>
    </row>
    <row r="60" spans="1:7" ht="15">
      <c r="A60" s="115"/>
      <c r="B60" s="115"/>
      <c r="C60" s="115"/>
      <c r="D60" s="115"/>
      <c r="E60" s="115"/>
      <c r="F60" s="115"/>
      <c r="G60" s="115"/>
    </row>
    <row r="61" spans="1:7" ht="15">
      <c r="A61" s="115"/>
      <c r="B61" s="115"/>
      <c r="C61" s="115"/>
      <c r="D61" s="115"/>
      <c r="E61" s="115"/>
      <c r="F61" s="115"/>
      <c r="G61" s="115"/>
    </row>
    <row r="62" spans="1:7" ht="15">
      <c r="A62" s="115"/>
      <c r="B62" s="115"/>
      <c r="C62" s="115"/>
      <c r="D62" s="115"/>
      <c r="E62" s="115"/>
      <c r="F62" s="115"/>
      <c r="G62" s="115"/>
    </row>
    <row r="63" spans="1:7" ht="15">
      <c r="A63" s="115"/>
      <c r="B63" s="115"/>
      <c r="C63" s="115"/>
      <c r="D63" s="115"/>
      <c r="E63" s="115"/>
      <c r="F63" s="115"/>
      <c r="G63" s="115"/>
    </row>
    <row r="64" spans="1:7" ht="15">
      <c r="A64" s="115"/>
      <c r="B64" s="115"/>
      <c r="C64" s="115"/>
      <c r="D64" s="115"/>
      <c r="E64" s="115"/>
      <c r="F64" s="115"/>
      <c r="G64" s="115"/>
    </row>
    <row r="65" spans="1:7" ht="15">
      <c r="A65" s="115"/>
      <c r="B65" s="115"/>
      <c r="C65" s="115"/>
      <c r="D65" s="115"/>
      <c r="E65" s="115"/>
      <c r="F65" s="115"/>
      <c r="G65" s="115"/>
    </row>
    <row r="66" spans="1:7" ht="15">
      <c r="A66" s="115"/>
      <c r="B66" s="115"/>
      <c r="C66" s="115"/>
      <c r="D66" s="115"/>
      <c r="E66" s="115"/>
      <c r="F66" s="115"/>
      <c r="G66" s="115"/>
    </row>
    <row r="67" spans="1:7" ht="15">
      <c r="A67" s="115"/>
      <c r="B67" s="115"/>
      <c r="C67" s="115"/>
      <c r="D67" s="115"/>
      <c r="E67" s="115"/>
      <c r="F67" s="115"/>
      <c r="G67" s="115"/>
    </row>
    <row r="68" spans="1:7" ht="15">
      <c r="A68" s="115"/>
      <c r="B68" s="115"/>
      <c r="C68" s="115"/>
      <c r="D68" s="115"/>
      <c r="E68" s="115"/>
      <c r="F68" s="115"/>
      <c r="G68" s="115"/>
    </row>
    <row r="69" spans="1:7" ht="15">
      <c r="A69" s="115"/>
      <c r="B69" s="115"/>
      <c r="C69" s="115"/>
      <c r="D69" s="115"/>
      <c r="E69" s="115"/>
      <c r="F69" s="115"/>
      <c r="G69" s="115"/>
    </row>
    <row r="70" spans="1:7" ht="15">
      <c r="A70" s="115"/>
      <c r="B70" s="115"/>
      <c r="C70" s="115"/>
      <c r="D70" s="115"/>
      <c r="E70" s="115"/>
      <c r="F70" s="115"/>
      <c r="G70" s="115"/>
    </row>
    <row r="71" spans="1:7" ht="15">
      <c r="A71" s="115"/>
      <c r="B71" s="115"/>
      <c r="C71" s="115"/>
      <c r="D71" s="115"/>
      <c r="E71" s="115"/>
      <c r="F71" s="115"/>
      <c r="G71" s="115"/>
    </row>
    <row r="72" spans="1:7" ht="15">
      <c r="A72" s="115"/>
      <c r="B72" s="115"/>
      <c r="C72" s="115"/>
      <c r="D72" s="115"/>
      <c r="E72" s="115"/>
      <c r="F72" s="115"/>
      <c r="G72" s="115"/>
    </row>
    <row r="73" spans="1:7" ht="15">
      <c r="A73" s="115"/>
      <c r="B73" s="115"/>
      <c r="C73" s="115"/>
      <c r="D73" s="115"/>
      <c r="E73" s="115"/>
      <c r="F73" s="115"/>
      <c r="G73" s="115"/>
    </row>
    <row r="74" spans="1:7" ht="15">
      <c r="A74" s="115"/>
      <c r="B74" s="115"/>
      <c r="C74" s="115"/>
      <c r="D74" s="115"/>
      <c r="E74" s="115"/>
      <c r="F74" s="115"/>
      <c r="G74" s="115"/>
    </row>
    <row r="75" spans="1:7" ht="15">
      <c r="A75" s="115"/>
      <c r="B75" s="115"/>
      <c r="C75" s="115"/>
      <c r="D75" s="115"/>
      <c r="E75" s="115"/>
      <c r="F75" s="115"/>
      <c r="G75" s="115"/>
    </row>
    <row r="76" spans="1:7" ht="15">
      <c r="A76" s="115"/>
      <c r="B76" s="115"/>
      <c r="C76" s="115"/>
      <c r="D76" s="115"/>
      <c r="E76" s="115"/>
      <c r="F76" s="115"/>
      <c r="G76" s="115"/>
    </row>
  </sheetData>
  <sheetProtection/>
  <mergeCells count="12">
    <mergeCell ref="D8:F8"/>
    <mergeCell ref="G8:G9"/>
    <mergeCell ref="H8:K8"/>
    <mergeCell ref="L8:N8"/>
    <mergeCell ref="O8:S8"/>
    <mergeCell ref="T8:T9"/>
    <mergeCell ref="A3:T3"/>
    <mergeCell ref="A4:T4"/>
    <mergeCell ref="A5:T5"/>
    <mergeCell ref="A8:A9"/>
    <mergeCell ref="B8:B9"/>
    <mergeCell ref="C8: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90"/>
  <sheetViews>
    <sheetView zoomScale="110" zoomScaleNormal="110" zoomScalePageLayoutView="0" workbookViewId="0" topLeftCell="A1">
      <pane xSplit="3" ySplit="9" topLeftCell="D73" activePane="bottomRight" state="frozen"/>
      <selection pane="topLeft" activeCell="A1" sqref="A1"/>
      <selection pane="topRight" activeCell="D1" sqref="D1"/>
      <selection pane="bottomLeft" activeCell="A10" sqref="A10"/>
      <selection pane="bottomRight" activeCell="Q13" sqref="Q13"/>
    </sheetView>
  </sheetViews>
  <sheetFormatPr defaultColWidth="9.140625" defaultRowHeight="15"/>
  <cols>
    <col min="1" max="1" width="4.8515625" style="6" customWidth="1"/>
    <col min="2" max="2" width="21.421875" style="6" customWidth="1"/>
    <col min="3" max="3" width="54.28125" style="6" customWidth="1"/>
    <col min="4" max="4" width="18.57421875" style="6" customWidth="1"/>
    <col min="5" max="9" width="9.140625" style="6" customWidth="1"/>
    <col min="10" max="10" width="9.7109375" style="6" customWidth="1"/>
    <col min="11" max="16" width="9.140625" style="6" customWidth="1"/>
    <col min="17" max="17" width="9.140625" style="86" customWidth="1"/>
  </cols>
  <sheetData>
    <row r="1" ht="15">
      <c r="A1" s="7" t="s">
        <v>0</v>
      </c>
    </row>
    <row r="2" ht="15">
      <c r="A2" s="7" t="s">
        <v>1</v>
      </c>
    </row>
    <row r="4" ht="15">
      <c r="A4" s="7" t="s">
        <v>257</v>
      </c>
    </row>
    <row r="6" ht="15.75" thickBot="1"/>
    <row r="7" spans="1:17" s="7" customFormat="1" ht="24" customHeight="1" thickTop="1">
      <c r="A7" s="336" t="s">
        <v>2</v>
      </c>
      <c r="B7" s="338" t="s">
        <v>3</v>
      </c>
      <c r="C7" s="338" t="s">
        <v>4</v>
      </c>
      <c r="D7" s="338" t="s">
        <v>5</v>
      </c>
      <c r="E7" s="338" t="s">
        <v>6</v>
      </c>
      <c r="F7" s="338"/>
      <c r="G7" s="338"/>
      <c r="H7" s="338"/>
      <c r="I7" s="338"/>
      <c r="J7" s="338"/>
      <c r="K7" s="338" t="s">
        <v>7</v>
      </c>
      <c r="L7" s="338" t="s">
        <v>8</v>
      </c>
      <c r="M7" s="338"/>
      <c r="N7" s="340" t="s">
        <v>225</v>
      </c>
      <c r="O7" s="326" t="s">
        <v>255</v>
      </c>
      <c r="P7" s="342" t="s">
        <v>9</v>
      </c>
      <c r="Q7" s="334" t="s">
        <v>10</v>
      </c>
    </row>
    <row r="8" spans="1:17" s="7" customFormat="1" ht="34.5" thickBot="1">
      <c r="A8" s="337"/>
      <c r="B8" s="339"/>
      <c r="C8" s="339"/>
      <c r="D8" s="339"/>
      <c r="E8" s="19" t="s">
        <v>11</v>
      </c>
      <c r="F8" s="19" t="s">
        <v>12</v>
      </c>
      <c r="G8" s="19" t="s">
        <v>13</v>
      </c>
      <c r="H8" s="19" t="s">
        <v>14</v>
      </c>
      <c r="I8" s="19" t="s">
        <v>15</v>
      </c>
      <c r="J8" s="19" t="s">
        <v>256</v>
      </c>
      <c r="K8" s="339"/>
      <c r="L8" s="19" t="s">
        <v>14</v>
      </c>
      <c r="M8" s="19" t="s">
        <v>16</v>
      </c>
      <c r="N8" s="341"/>
      <c r="O8" s="327"/>
      <c r="P8" s="343"/>
      <c r="Q8" s="335"/>
    </row>
    <row r="9" spans="1:17" s="7" customFormat="1" ht="12.75" thickBot="1" thickTop="1">
      <c r="A9" s="13" t="s">
        <v>17</v>
      </c>
      <c r="B9" s="14" t="s">
        <v>18</v>
      </c>
      <c r="C9" s="14" t="s">
        <v>19</v>
      </c>
      <c r="D9" s="14" t="s">
        <v>20</v>
      </c>
      <c r="E9" s="14" t="s">
        <v>21</v>
      </c>
      <c r="F9" s="14" t="s">
        <v>22</v>
      </c>
      <c r="G9" s="14" t="s">
        <v>23</v>
      </c>
      <c r="H9" s="14" t="s">
        <v>24</v>
      </c>
      <c r="I9" s="14" t="s">
        <v>25</v>
      </c>
      <c r="J9" s="14" t="s">
        <v>26</v>
      </c>
      <c r="K9" s="14" t="s">
        <v>27</v>
      </c>
      <c r="L9" s="14" t="s">
        <v>28</v>
      </c>
      <c r="M9" s="14" t="s">
        <v>29</v>
      </c>
      <c r="N9" s="14" t="s">
        <v>30</v>
      </c>
      <c r="O9" s="14"/>
      <c r="P9" s="14" t="s">
        <v>31</v>
      </c>
      <c r="Q9" s="87" t="s">
        <v>224</v>
      </c>
    </row>
    <row r="10" spans="1:17" s="7" customFormat="1" ht="12" thickTop="1">
      <c r="A10" s="83">
        <v>1</v>
      </c>
      <c r="B10" s="84" t="s">
        <v>199</v>
      </c>
      <c r="C10" s="85"/>
      <c r="D10" s="85"/>
      <c r="E10" s="85"/>
      <c r="F10" s="85"/>
      <c r="G10" s="85"/>
      <c r="H10" s="85"/>
      <c r="I10" s="85"/>
      <c r="J10" s="85"/>
      <c r="K10" s="85"/>
      <c r="L10" s="85"/>
      <c r="M10" s="85"/>
      <c r="N10" s="85"/>
      <c r="O10" s="85"/>
      <c r="P10" s="85"/>
      <c r="Q10" s="88"/>
    </row>
    <row r="11" spans="1:17" ht="15">
      <c r="A11" s="81" t="s">
        <v>193</v>
      </c>
      <c r="B11" s="82" t="s">
        <v>192</v>
      </c>
      <c r="C11" s="12" t="s">
        <v>189</v>
      </c>
      <c r="D11" s="11"/>
      <c r="E11" s="11"/>
      <c r="F11" s="11"/>
      <c r="G11" s="11"/>
      <c r="H11" s="11"/>
      <c r="I11" s="11"/>
      <c r="J11" s="11"/>
      <c r="K11" s="11"/>
      <c r="L11" s="11"/>
      <c r="M11" s="11"/>
      <c r="N11" s="11"/>
      <c r="O11" s="11"/>
      <c r="P11" s="11"/>
      <c r="Q11" s="89">
        <v>10</v>
      </c>
    </row>
    <row r="12" spans="1:17" ht="15">
      <c r="A12" s="21"/>
      <c r="B12" s="31" t="s">
        <v>192</v>
      </c>
      <c r="C12" s="3" t="s">
        <v>32</v>
      </c>
      <c r="D12" s="3"/>
      <c r="E12" s="3"/>
      <c r="F12" s="3"/>
      <c r="G12" s="3"/>
      <c r="H12" s="3"/>
      <c r="I12" s="3"/>
      <c r="J12" s="3"/>
      <c r="K12" s="3"/>
      <c r="L12" s="3"/>
      <c r="M12" s="3"/>
      <c r="N12" s="3"/>
      <c r="O12" s="3"/>
      <c r="P12" s="3"/>
      <c r="Q12" s="90">
        <v>25</v>
      </c>
    </row>
    <row r="13" spans="1:17" ht="15">
      <c r="A13" s="21"/>
      <c r="B13" s="3"/>
      <c r="C13" s="3" t="s">
        <v>33</v>
      </c>
      <c r="D13" s="3"/>
      <c r="E13" s="3"/>
      <c r="F13" s="3"/>
      <c r="G13" s="3"/>
      <c r="H13" s="3"/>
      <c r="I13" s="3"/>
      <c r="J13" s="3"/>
      <c r="K13" s="3"/>
      <c r="L13" s="3"/>
      <c r="M13" s="3"/>
      <c r="N13" s="3"/>
      <c r="O13" s="3"/>
      <c r="P13" s="3"/>
      <c r="Q13" s="90"/>
    </row>
    <row r="14" spans="1:17" ht="15">
      <c r="A14" s="21"/>
      <c r="B14" s="3"/>
      <c r="C14" s="3" t="s">
        <v>34</v>
      </c>
      <c r="D14" s="3"/>
      <c r="E14" s="3"/>
      <c r="F14" s="3"/>
      <c r="G14" s="3"/>
      <c r="H14" s="3"/>
      <c r="I14" s="3"/>
      <c r="J14" s="3"/>
      <c r="K14" s="3"/>
      <c r="L14" s="3"/>
      <c r="M14" s="3"/>
      <c r="N14" s="3"/>
      <c r="O14" s="3"/>
      <c r="P14" s="3"/>
      <c r="Q14" s="90"/>
    </row>
    <row r="15" spans="1:17" ht="15">
      <c r="A15" s="21"/>
      <c r="B15" s="3"/>
      <c r="C15" s="3" t="s">
        <v>35</v>
      </c>
      <c r="D15" s="3"/>
      <c r="E15" s="3"/>
      <c r="F15" s="3"/>
      <c r="G15" s="3"/>
      <c r="H15" s="3"/>
      <c r="I15" s="3"/>
      <c r="J15" s="3"/>
      <c r="K15" s="3"/>
      <c r="L15" s="3"/>
      <c r="M15" s="3"/>
      <c r="N15" s="3"/>
      <c r="O15" s="3"/>
      <c r="P15" s="3"/>
      <c r="Q15" s="90"/>
    </row>
    <row r="16" spans="1:17" ht="15">
      <c r="A16" s="21" t="s">
        <v>194</v>
      </c>
      <c r="B16" s="31" t="s">
        <v>195</v>
      </c>
      <c r="C16" s="3" t="s">
        <v>36</v>
      </c>
      <c r="D16" s="3"/>
      <c r="E16" s="3"/>
      <c r="F16" s="3"/>
      <c r="G16" s="3"/>
      <c r="H16" s="3"/>
      <c r="I16" s="3"/>
      <c r="J16" s="3"/>
      <c r="K16" s="3"/>
      <c r="L16" s="3"/>
      <c r="M16" s="3"/>
      <c r="N16" s="3"/>
      <c r="O16" s="3"/>
      <c r="P16" s="3"/>
      <c r="Q16" s="90">
        <v>10</v>
      </c>
    </row>
    <row r="17" spans="1:17" ht="15">
      <c r="A17" s="21"/>
      <c r="B17" s="31" t="s">
        <v>195</v>
      </c>
      <c r="C17" s="3" t="s">
        <v>37</v>
      </c>
      <c r="D17" s="3"/>
      <c r="E17" s="3"/>
      <c r="F17" s="3"/>
      <c r="G17" s="3"/>
      <c r="H17" s="3"/>
      <c r="I17" s="3"/>
      <c r="J17" s="3"/>
      <c r="K17" s="3"/>
      <c r="L17" s="3"/>
      <c r="M17" s="3"/>
      <c r="N17" s="3"/>
      <c r="O17" s="3"/>
      <c r="P17" s="3"/>
      <c r="Q17" s="90">
        <v>20</v>
      </c>
    </row>
    <row r="18" spans="1:17" ht="15">
      <c r="A18" s="21" t="s">
        <v>196</v>
      </c>
      <c r="B18" s="3" t="s">
        <v>38</v>
      </c>
      <c r="C18" s="3"/>
      <c r="D18" s="3"/>
      <c r="E18" s="3"/>
      <c r="F18" s="3"/>
      <c r="G18" s="3"/>
      <c r="H18" s="3"/>
      <c r="I18" s="3"/>
      <c r="J18" s="3"/>
      <c r="K18" s="3"/>
      <c r="L18" s="3"/>
      <c r="M18" s="3"/>
      <c r="N18" s="3"/>
      <c r="O18" s="3"/>
      <c r="P18" s="3"/>
      <c r="Q18" s="90">
        <v>2</v>
      </c>
    </row>
    <row r="19" spans="1:17" ht="15">
      <c r="A19" s="21" t="s">
        <v>197</v>
      </c>
      <c r="B19" s="3" t="s">
        <v>39</v>
      </c>
      <c r="C19" s="3" t="s">
        <v>40</v>
      </c>
      <c r="D19" s="3"/>
      <c r="E19" s="3"/>
      <c r="F19" s="3"/>
      <c r="G19" s="3"/>
      <c r="H19" s="3"/>
      <c r="I19" s="3"/>
      <c r="J19" s="3"/>
      <c r="K19" s="3"/>
      <c r="L19" s="3"/>
      <c r="M19" s="3"/>
      <c r="N19" s="3"/>
      <c r="O19" s="3"/>
      <c r="P19" s="3"/>
      <c r="Q19" s="90"/>
    </row>
    <row r="20" spans="1:17" ht="15">
      <c r="A20" s="21"/>
      <c r="B20" s="3"/>
      <c r="C20" s="3" t="s">
        <v>41</v>
      </c>
      <c r="D20" s="3"/>
      <c r="E20" s="3"/>
      <c r="F20" s="3"/>
      <c r="G20" s="3"/>
      <c r="H20" s="3"/>
      <c r="I20" s="3"/>
      <c r="J20" s="3"/>
      <c r="K20" s="3"/>
      <c r="L20" s="3"/>
      <c r="M20" s="3"/>
      <c r="N20" s="3"/>
      <c r="O20" s="3"/>
      <c r="P20" s="3"/>
      <c r="Q20" s="90">
        <v>5</v>
      </c>
    </row>
    <row r="21" spans="1:17" ht="15">
      <c r="A21" s="21"/>
      <c r="B21" s="3"/>
      <c r="C21" s="3" t="s">
        <v>42</v>
      </c>
      <c r="D21" s="3"/>
      <c r="E21" s="3"/>
      <c r="F21" s="3"/>
      <c r="G21" s="3"/>
      <c r="H21" s="3"/>
      <c r="I21" s="3"/>
      <c r="J21" s="3"/>
      <c r="K21" s="3"/>
      <c r="L21" s="3"/>
      <c r="M21" s="3"/>
      <c r="N21" s="3"/>
      <c r="O21" s="3"/>
      <c r="P21" s="3"/>
      <c r="Q21" s="90">
        <v>10</v>
      </c>
    </row>
    <row r="22" spans="1:17" ht="15">
      <c r="A22" s="21"/>
      <c r="B22" s="3"/>
      <c r="C22" s="3" t="s">
        <v>43</v>
      </c>
      <c r="D22" s="3"/>
      <c r="E22" s="3"/>
      <c r="F22" s="3"/>
      <c r="G22" s="3"/>
      <c r="H22" s="3"/>
      <c r="I22" s="3"/>
      <c r="J22" s="3"/>
      <c r="K22" s="3"/>
      <c r="L22" s="3"/>
      <c r="M22" s="3"/>
      <c r="N22" s="3"/>
      <c r="O22" s="3"/>
      <c r="P22" s="3"/>
      <c r="Q22" s="90">
        <v>15</v>
      </c>
    </row>
    <row r="23" spans="1:17" ht="15">
      <c r="A23" s="24" t="s">
        <v>222</v>
      </c>
      <c r="B23" s="7" t="s">
        <v>198</v>
      </c>
      <c r="C23" s="3"/>
      <c r="D23" s="3"/>
      <c r="E23" s="3"/>
      <c r="F23" s="3"/>
      <c r="G23" s="3"/>
      <c r="H23" s="3"/>
      <c r="I23" s="3"/>
      <c r="J23" s="3"/>
      <c r="K23" s="3"/>
      <c r="L23" s="3"/>
      <c r="M23" s="3"/>
      <c r="N23" s="3"/>
      <c r="O23" s="3"/>
      <c r="P23" s="3"/>
      <c r="Q23" s="90"/>
    </row>
    <row r="24" spans="1:17" ht="15">
      <c r="A24" s="21" t="s">
        <v>200</v>
      </c>
      <c r="B24" s="3" t="s">
        <v>44</v>
      </c>
      <c r="C24" s="3" t="s">
        <v>45</v>
      </c>
      <c r="D24" s="3"/>
      <c r="E24" s="3"/>
      <c r="F24" s="3"/>
      <c r="G24" s="3"/>
      <c r="H24" s="3"/>
      <c r="I24" s="3"/>
      <c r="J24" s="3"/>
      <c r="K24" s="3"/>
      <c r="L24" s="3"/>
      <c r="M24" s="3"/>
      <c r="N24" s="3"/>
      <c r="O24" s="3"/>
      <c r="P24" s="3"/>
      <c r="Q24" s="90"/>
    </row>
    <row r="25" spans="1:17" ht="15">
      <c r="A25" s="21"/>
      <c r="B25" s="3"/>
      <c r="C25" s="3" t="s">
        <v>46</v>
      </c>
      <c r="D25" s="3"/>
      <c r="E25" s="3"/>
      <c r="F25" s="3"/>
      <c r="G25" s="3"/>
      <c r="H25" s="3"/>
      <c r="I25" s="3"/>
      <c r="J25" s="3"/>
      <c r="K25" s="3"/>
      <c r="L25" s="3"/>
      <c r="M25" s="3"/>
      <c r="N25" s="3"/>
      <c r="O25" s="3"/>
      <c r="P25" s="3"/>
      <c r="Q25" s="90">
        <v>10</v>
      </c>
    </row>
    <row r="26" spans="1:17" ht="15">
      <c r="A26" s="21"/>
      <c r="B26" s="3"/>
      <c r="C26" s="3" t="s">
        <v>47</v>
      </c>
      <c r="D26" s="3"/>
      <c r="E26" s="3"/>
      <c r="F26" s="3"/>
      <c r="G26" s="3"/>
      <c r="H26" s="3"/>
      <c r="I26" s="3"/>
      <c r="J26" s="3"/>
      <c r="K26" s="3"/>
      <c r="L26" s="3"/>
      <c r="M26" s="3"/>
      <c r="N26" s="3"/>
      <c r="O26" s="3"/>
      <c r="P26" s="3"/>
      <c r="Q26" s="90">
        <v>8</v>
      </c>
    </row>
    <row r="27" spans="1:17" ht="15">
      <c r="A27" s="21" t="s">
        <v>201</v>
      </c>
      <c r="B27" s="3" t="s">
        <v>287</v>
      </c>
      <c r="C27" s="3" t="s">
        <v>45</v>
      </c>
      <c r="D27" s="3"/>
      <c r="E27" s="3"/>
      <c r="F27" s="3"/>
      <c r="G27" s="3"/>
      <c r="H27" s="3"/>
      <c r="I27" s="3"/>
      <c r="J27" s="3"/>
      <c r="K27" s="3"/>
      <c r="L27" s="3"/>
      <c r="M27" s="3"/>
      <c r="N27" s="3"/>
      <c r="O27" s="3"/>
      <c r="P27" s="3"/>
      <c r="Q27" s="90"/>
    </row>
    <row r="28" spans="1:17" ht="15">
      <c r="A28" s="21"/>
      <c r="B28" s="3"/>
      <c r="C28" s="5" t="s">
        <v>49</v>
      </c>
      <c r="D28" s="3"/>
      <c r="E28" s="3"/>
      <c r="F28" s="3"/>
      <c r="G28" s="3"/>
      <c r="H28" s="3"/>
      <c r="I28" s="3"/>
      <c r="J28" s="3"/>
      <c r="K28" s="3"/>
      <c r="L28" s="3"/>
      <c r="M28" s="3"/>
      <c r="N28" s="3"/>
      <c r="O28" s="3"/>
      <c r="P28" s="3"/>
      <c r="Q28" s="90">
        <v>10</v>
      </c>
    </row>
    <row r="29" spans="1:17" ht="15">
      <c r="A29" s="21"/>
      <c r="B29" s="3"/>
      <c r="C29" s="3" t="s">
        <v>50</v>
      </c>
      <c r="D29" s="3"/>
      <c r="E29" s="3"/>
      <c r="F29" s="3"/>
      <c r="G29" s="3"/>
      <c r="H29" s="3"/>
      <c r="I29" s="3"/>
      <c r="J29" s="3"/>
      <c r="K29" s="3"/>
      <c r="L29" s="3"/>
      <c r="M29" s="3"/>
      <c r="N29" s="3"/>
      <c r="O29" s="3"/>
      <c r="P29" s="3"/>
      <c r="Q29" s="90">
        <v>8</v>
      </c>
    </row>
    <row r="30" spans="1:17" ht="15">
      <c r="A30" s="21" t="s">
        <v>202</v>
      </c>
      <c r="B30" s="3" t="s">
        <v>51</v>
      </c>
      <c r="C30" s="6" t="s">
        <v>190</v>
      </c>
      <c r="D30" s="3"/>
      <c r="E30" s="3"/>
      <c r="F30" s="3"/>
      <c r="G30" s="3"/>
      <c r="H30" s="3"/>
      <c r="I30" s="3"/>
      <c r="J30" s="3"/>
      <c r="K30" s="3"/>
      <c r="L30" s="3"/>
      <c r="M30" s="3"/>
      <c r="N30" s="3"/>
      <c r="O30" s="3"/>
      <c r="P30" s="3"/>
      <c r="Q30" s="90">
        <v>40</v>
      </c>
    </row>
    <row r="31" spans="1:17" ht="28.5" customHeight="1">
      <c r="A31" s="21"/>
      <c r="B31" s="31" t="s">
        <v>51</v>
      </c>
      <c r="C31" s="5" t="s">
        <v>191</v>
      </c>
      <c r="D31" s="3"/>
      <c r="E31" s="3"/>
      <c r="F31" s="3"/>
      <c r="G31" s="3"/>
      <c r="H31" s="3"/>
      <c r="I31" s="3"/>
      <c r="J31" s="3"/>
      <c r="K31" s="3"/>
      <c r="L31" s="3"/>
      <c r="M31" s="3"/>
      <c r="N31" s="3"/>
      <c r="O31" s="3"/>
      <c r="P31" s="3"/>
      <c r="Q31" s="90">
        <v>60</v>
      </c>
    </row>
    <row r="32" spans="1:17" ht="15">
      <c r="A32" s="21" t="s">
        <v>203</v>
      </c>
      <c r="B32" s="3" t="s">
        <v>52</v>
      </c>
      <c r="C32" s="3" t="s">
        <v>53</v>
      </c>
      <c r="D32" s="3"/>
      <c r="E32" s="3"/>
      <c r="F32" s="3"/>
      <c r="G32" s="3"/>
      <c r="H32" s="3"/>
      <c r="I32" s="3"/>
      <c r="J32" s="3"/>
      <c r="K32" s="3"/>
      <c r="L32" s="3"/>
      <c r="M32" s="3"/>
      <c r="N32" s="3"/>
      <c r="O32" s="3"/>
      <c r="P32" s="3"/>
      <c r="Q32" s="90">
        <v>2</v>
      </c>
    </row>
    <row r="33" spans="1:17" ht="15">
      <c r="A33" s="24" t="s">
        <v>223</v>
      </c>
      <c r="B33" s="4" t="s">
        <v>54</v>
      </c>
      <c r="C33" s="3"/>
      <c r="D33" s="3"/>
      <c r="E33" s="3"/>
      <c r="F33" s="3"/>
      <c r="G33" s="3"/>
      <c r="H33" s="3"/>
      <c r="I33" s="3"/>
      <c r="J33" s="3"/>
      <c r="K33" s="3"/>
      <c r="L33" s="3"/>
      <c r="M33" s="3"/>
      <c r="N33" s="3"/>
      <c r="O33" s="3"/>
      <c r="P33" s="3"/>
      <c r="Q33" s="90"/>
    </row>
    <row r="34" spans="1:17" ht="15">
      <c r="A34" s="21" t="s">
        <v>207</v>
      </c>
      <c r="B34" s="5" t="s">
        <v>209</v>
      </c>
      <c r="C34" s="3" t="s">
        <v>55</v>
      </c>
      <c r="D34" s="3"/>
      <c r="E34" s="3"/>
      <c r="F34" s="3"/>
      <c r="G34" s="3"/>
      <c r="H34" s="3"/>
      <c r="I34" s="3"/>
      <c r="J34" s="3"/>
      <c r="K34" s="3"/>
      <c r="L34" s="3"/>
      <c r="M34" s="3"/>
      <c r="N34" s="3"/>
      <c r="O34" s="3"/>
      <c r="P34" s="3"/>
      <c r="Q34" s="90">
        <v>10</v>
      </c>
    </row>
    <row r="35" spans="1:17" ht="15">
      <c r="A35" s="21"/>
      <c r="B35" s="3"/>
      <c r="C35" s="3" t="s">
        <v>56</v>
      </c>
      <c r="D35" s="3"/>
      <c r="E35" s="3"/>
      <c r="F35" s="3"/>
      <c r="G35" s="3"/>
      <c r="H35" s="3"/>
      <c r="I35" s="3"/>
      <c r="J35" s="3"/>
      <c r="K35" s="3"/>
      <c r="L35" s="3"/>
      <c r="M35" s="3"/>
      <c r="N35" s="3"/>
      <c r="O35" s="3"/>
      <c r="P35" s="3"/>
      <c r="Q35" s="90">
        <v>15</v>
      </c>
    </row>
    <row r="36" spans="1:17" ht="15">
      <c r="A36" s="21"/>
      <c r="B36" s="3"/>
      <c r="C36" s="3" t="s">
        <v>57</v>
      </c>
      <c r="D36" s="3"/>
      <c r="E36" s="3"/>
      <c r="F36" s="3"/>
      <c r="G36" s="3"/>
      <c r="H36" s="3"/>
      <c r="I36" s="3"/>
      <c r="J36" s="3"/>
      <c r="K36" s="3"/>
      <c r="L36" s="3"/>
      <c r="M36" s="3"/>
      <c r="N36" s="3"/>
      <c r="O36" s="3"/>
      <c r="P36" s="3"/>
      <c r="Q36" s="90">
        <v>30</v>
      </c>
    </row>
    <row r="37" spans="1:17" ht="15">
      <c r="A37" s="21"/>
      <c r="B37" s="3"/>
      <c r="C37" s="6" t="s">
        <v>204</v>
      </c>
      <c r="D37" s="3"/>
      <c r="E37" s="3"/>
      <c r="F37" s="3"/>
      <c r="G37" s="3"/>
      <c r="H37" s="3"/>
      <c r="I37" s="3"/>
      <c r="J37" s="3"/>
      <c r="K37" s="3"/>
      <c r="L37" s="3"/>
      <c r="M37" s="3"/>
      <c r="N37" s="3"/>
      <c r="O37" s="3"/>
      <c r="P37" s="3"/>
      <c r="Q37" s="90" t="s">
        <v>249</v>
      </c>
    </row>
    <row r="38" spans="1:17" ht="15">
      <c r="A38" s="21"/>
      <c r="B38" s="3"/>
      <c r="C38" s="3" t="s">
        <v>205</v>
      </c>
      <c r="D38" s="3"/>
      <c r="E38" s="3"/>
      <c r="F38" s="3"/>
      <c r="G38" s="3"/>
      <c r="H38" s="3"/>
      <c r="I38" s="3"/>
      <c r="J38" s="3"/>
      <c r="K38" s="3"/>
      <c r="L38" s="3"/>
      <c r="M38" s="3"/>
      <c r="N38" s="3"/>
      <c r="O38" s="3"/>
      <c r="P38" s="3"/>
      <c r="Q38" s="90" t="s">
        <v>250</v>
      </c>
    </row>
    <row r="39" spans="1:17" ht="41.25">
      <c r="A39" s="21"/>
      <c r="B39" s="3"/>
      <c r="C39" s="26" t="s">
        <v>206</v>
      </c>
      <c r="D39" s="3"/>
      <c r="E39" s="3"/>
      <c r="F39" s="3"/>
      <c r="G39" s="3"/>
      <c r="H39" s="3"/>
      <c r="I39" s="3"/>
      <c r="J39" s="3"/>
      <c r="K39" s="3"/>
      <c r="L39" s="3"/>
      <c r="M39" s="3"/>
      <c r="N39" s="3"/>
      <c r="O39" s="3"/>
      <c r="P39" s="3"/>
      <c r="Q39" s="93" t="s">
        <v>254</v>
      </c>
    </row>
    <row r="40" spans="1:17" ht="15">
      <c r="A40" s="21" t="s">
        <v>208</v>
      </c>
      <c r="B40" s="3" t="s">
        <v>210</v>
      </c>
      <c r="C40" s="3" t="s">
        <v>55</v>
      </c>
      <c r="D40" s="3"/>
      <c r="E40" s="3"/>
      <c r="F40" s="3"/>
      <c r="G40" s="3"/>
      <c r="H40" s="3"/>
      <c r="I40" s="3"/>
      <c r="J40" s="3"/>
      <c r="K40" s="3"/>
      <c r="L40" s="3"/>
      <c r="M40" s="3"/>
      <c r="N40" s="3"/>
      <c r="O40" s="3"/>
      <c r="P40" s="3"/>
      <c r="Q40" s="90">
        <v>10</v>
      </c>
    </row>
    <row r="41" spans="1:17" ht="15">
      <c r="A41" s="21"/>
      <c r="B41" s="3"/>
      <c r="C41" s="3" t="s">
        <v>58</v>
      </c>
      <c r="D41" s="3"/>
      <c r="E41" s="3"/>
      <c r="F41" s="3"/>
      <c r="G41" s="3"/>
      <c r="H41" s="3"/>
      <c r="I41" s="3"/>
      <c r="J41" s="3"/>
      <c r="K41" s="3"/>
      <c r="L41" s="3"/>
      <c r="M41" s="3"/>
      <c r="N41" s="3"/>
      <c r="O41" s="3"/>
      <c r="P41" s="3"/>
      <c r="Q41" s="90">
        <v>30</v>
      </c>
    </row>
    <row r="42" spans="1:17" ht="15">
      <c r="A42" s="21" t="s">
        <v>211</v>
      </c>
      <c r="B42" s="3" t="s">
        <v>212</v>
      </c>
      <c r="C42" s="3" t="s">
        <v>59</v>
      </c>
      <c r="D42" s="3"/>
      <c r="E42" s="3"/>
      <c r="F42" s="3"/>
      <c r="G42" s="3"/>
      <c r="H42" s="3"/>
      <c r="I42" s="3"/>
      <c r="J42" s="3"/>
      <c r="K42" s="3"/>
      <c r="L42" s="3"/>
      <c r="M42" s="3"/>
      <c r="N42" s="3"/>
      <c r="O42" s="3"/>
      <c r="P42" s="3"/>
      <c r="Q42" s="90">
        <v>5</v>
      </c>
    </row>
    <row r="43" spans="1:17" ht="15">
      <c r="A43" s="21"/>
      <c r="B43" s="3"/>
      <c r="C43" s="3" t="s">
        <v>58</v>
      </c>
      <c r="D43" s="3"/>
      <c r="E43" s="3"/>
      <c r="F43" s="3"/>
      <c r="G43" s="3"/>
      <c r="H43" s="3"/>
      <c r="I43" s="3"/>
      <c r="J43" s="3"/>
      <c r="K43" s="3"/>
      <c r="L43" s="3"/>
      <c r="M43" s="3"/>
      <c r="N43" s="3"/>
      <c r="O43" s="3"/>
      <c r="P43" s="3"/>
      <c r="Q43" s="90">
        <v>20</v>
      </c>
    </row>
    <row r="44" spans="1:17" ht="15">
      <c r="A44" s="21" t="s">
        <v>213</v>
      </c>
      <c r="B44" s="4" t="s">
        <v>60</v>
      </c>
      <c r="D44" s="3"/>
      <c r="E44" s="3"/>
      <c r="F44" s="3"/>
      <c r="G44" s="3"/>
      <c r="H44" s="3"/>
      <c r="I44" s="3"/>
      <c r="J44" s="3"/>
      <c r="K44" s="3"/>
      <c r="L44" s="3"/>
      <c r="M44" s="3"/>
      <c r="N44" s="3"/>
      <c r="O44" s="3"/>
      <c r="P44" s="3"/>
      <c r="Q44" s="90"/>
    </row>
    <row r="45" spans="1:17" ht="15">
      <c r="A45" s="21" t="s">
        <v>214</v>
      </c>
      <c r="B45" s="3" t="s">
        <v>61</v>
      </c>
      <c r="C45" s="3"/>
      <c r="D45" s="3"/>
      <c r="E45" s="3"/>
      <c r="F45" s="3"/>
      <c r="G45" s="3"/>
      <c r="H45" s="3"/>
      <c r="I45" s="3"/>
      <c r="J45" s="3"/>
      <c r="K45" s="3"/>
      <c r="L45" s="3"/>
      <c r="M45" s="3"/>
      <c r="N45" s="3"/>
      <c r="O45" s="3"/>
      <c r="P45" s="3"/>
      <c r="Q45" s="90">
        <v>2</v>
      </c>
    </row>
    <row r="46" spans="1:17" ht="15">
      <c r="A46" s="22" t="s">
        <v>215</v>
      </c>
      <c r="B46" s="3" t="s">
        <v>216</v>
      </c>
      <c r="C46" s="3" t="s">
        <v>62</v>
      </c>
      <c r="D46" s="3"/>
      <c r="E46" s="3"/>
      <c r="F46" s="3"/>
      <c r="G46" s="3"/>
      <c r="H46" s="3"/>
      <c r="I46" s="3"/>
      <c r="J46" s="3"/>
      <c r="K46" s="3"/>
      <c r="L46" s="3"/>
      <c r="M46" s="3"/>
      <c r="N46" s="3"/>
      <c r="O46" s="3"/>
      <c r="P46" s="3"/>
      <c r="Q46" s="90">
        <v>15</v>
      </c>
    </row>
    <row r="47" spans="1:17" ht="15">
      <c r="A47" s="21"/>
      <c r="B47" s="3"/>
      <c r="C47" s="3" t="s">
        <v>217</v>
      </c>
      <c r="D47" s="3"/>
      <c r="E47" s="3"/>
      <c r="F47" s="3"/>
      <c r="G47" s="3"/>
      <c r="H47" s="3"/>
      <c r="I47" s="3"/>
      <c r="J47" s="3"/>
      <c r="K47" s="3"/>
      <c r="L47" s="3"/>
      <c r="M47" s="3"/>
      <c r="N47" s="3"/>
      <c r="O47" s="3"/>
      <c r="P47" s="3"/>
      <c r="Q47" s="90"/>
    </row>
    <row r="48" spans="1:17" ht="15">
      <c r="A48" s="21"/>
      <c r="B48" s="3"/>
      <c r="C48" s="3" t="s">
        <v>63</v>
      </c>
      <c r="D48" s="3"/>
      <c r="E48" s="3"/>
      <c r="F48" s="3"/>
      <c r="G48" s="3"/>
      <c r="H48" s="3"/>
      <c r="I48" s="3"/>
      <c r="J48" s="3"/>
      <c r="K48" s="3"/>
      <c r="L48" s="3"/>
      <c r="M48" s="3"/>
      <c r="N48" s="3"/>
      <c r="O48" s="3"/>
      <c r="P48" s="3"/>
      <c r="Q48" s="90">
        <v>25</v>
      </c>
    </row>
    <row r="49" spans="1:17" ht="15">
      <c r="A49" s="21"/>
      <c r="B49" s="3"/>
      <c r="C49" s="3" t="s">
        <v>64</v>
      </c>
      <c r="D49" s="3"/>
      <c r="E49" s="3"/>
      <c r="F49" s="3"/>
      <c r="G49" s="3"/>
      <c r="H49" s="3"/>
      <c r="I49" s="3"/>
      <c r="J49" s="3"/>
      <c r="K49" s="3"/>
      <c r="L49" s="3"/>
      <c r="M49" s="3"/>
      <c r="N49" s="3"/>
      <c r="O49" s="3"/>
      <c r="P49" s="3"/>
      <c r="Q49" s="90" t="s">
        <v>251</v>
      </c>
    </row>
    <row r="50" spans="1:17" ht="15">
      <c r="A50" s="21"/>
      <c r="B50" s="3"/>
      <c r="C50" s="3" t="s">
        <v>65</v>
      </c>
      <c r="D50" s="3"/>
      <c r="E50" s="3"/>
      <c r="F50" s="3"/>
      <c r="G50" s="3"/>
      <c r="H50" s="3"/>
      <c r="I50" s="3"/>
      <c r="J50" s="3"/>
      <c r="K50" s="3"/>
      <c r="L50" s="3"/>
      <c r="M50" s="3"/>
      <c r="N50" s="3"/>
      <c r="O50" s="3"/>
      <c r="P50" s="3"/>
      <c r="Q50" s="94" t="s">
        <v>252</v>
      </c>
    </row>
    <row r="51" spans="1:17" ht="15">
      <c r="A51" s="21"/>
      <c r="B51" s="3"/>
      <c r="C51" s="3" t="s">
        <v>66</v>
      </c>
      <c r="D51" s="3"/>
      <c r="E51" s="3"/>
      <c r="F51" s="3"/>
      <c r="G51" s="3"/>
      <c r="H51" s="3"/>
      <c r="I51" s="3"/>
      <c r="J51" s="3"/>
      <c r="K51" s="3"/>
      <c r="L51" s="3"/>
      <c r="M51" s="3"/>
      <c r="N51" s="3"/>
      <c r="O51" s="3"/>
      <c r="P51" s="3"/>
      <c r="Q51" s="90" t="s">
        <v>253</v>
      </c>
    </row>
    <row r="52" spans="1:17" ht="15">
      <c r="A52" s="21" t="s">
        <v>219</v>
      </c>
      <c r="B52" s="26" t="s">
        <v>218</v>
      </c>
      <c r="C52" s="3" t="s">
        <v>67</v>
      </c>
      <c r="D52" s="3"/>
      <c r="E52" s="3"/>
      <c r="F52" s="3"/>
      <c r="G52" s="3"/>
      <c r="H52" s="3"/>
      <c r="I52" s="3"/>
      <c r="J52" s="3"/>
      <c r="K52" s="3"/>
      <c r="L52" s="3"/>
      <c r="M52" s="3"/>
      <c r="N52" s="3"/>
      <c r="O52" s="3"/>
      <c r="P52" s="3"/>
      <c r="Q52" s="90">
        <v>25</v>
      </c>
    </row>
    <row r="53" spans="1:17" ht="15">
      <c r="A53" s="21"/>
      <c r="B53" s="3"/>
      <c r="C53" s="3" t="s">
        <v>68</v>
      </c>
      <c r="D53" s="3"/>
      <c r="E53" s="3"/>
      <c r="F53" s="3"/>
      <c r="G53" s="3"/>
      <c r="H53" s="3"/>
      <c r="I53" s="3"/>
      <c r="J53" s="3"/>
      <c r="K53" s="3"/>
      <c r="L53" s="3"/>
      <c r="M53" s="3"/>
      <c r="N53" s="3"/>
      <c r="O53" s="3"/>
      <c r="P53" s="3"/>
      <c r="Q53" s="90">
        <v>50</v>
      </c>
    </row>
    <row r="54" spans="1:17" ht="41.25">
      <c r="A54" s="21"/>
      <c r="B54" s="3"/>
      <c r="C54" s="123" t="s">
        <v>339</v>
      </c>
      <c r="D54" s="3"/>
      <c r="E54" s="3"/>
      <c r="F54" s="3"/>
      <c r="G54" s="3"/>
      <c r="H54" s="3"/>
      <c r="I54" s="3"/>
      <c r="J54" s="3"/>
      <c r="K54" s="3"/>
      <c r="L54" s="3"/>
      <c r="M54" s="3"/>
      <c r="N54" s="3"/>
      <c r="O54" s="3"/>
      <c r="P54" s="3"/>
      <c r="Q54" s="122" t="s">
        <v>338</v>
      </c>
    </row>
    <row r="55" spans="1:17" ht="15">
      <c r="A55" s="21" t="s">
        <v>220</v>
      </c>
      <c r="B55" s="4" t="s">
        <v>69</v>
      </c>
      <c r="C55" s="3" t="s">
        <v>70</v>
      </c>
      <c r="D55" s="3"/>
      <c r="E55" s="3"/>
      <c r="F55" s="3"/>
      <c r="G55" s="3"/>
      <c r="H55" s="3"/>
      <c r="I55" s="3"/>
      <c r="J55" s="3"/>
      <c r="K55" s="3"/>
      <c r="L55" s="3"/>
      <c r="M55" s="3"/>
      <c r="N55" s="3"/>
      <c r="O55" s="3"/>
      <c r="P55" s="3"/>
      <c r="Q55" s="90">
        <v>6</v>
      </c>
    </row>
    <row r="56" spans="1:17" ht="15">
      <c r="A56" s="21"/>
      <c r="B56" s="3"/>
      <c r="C56" s="3" t="s">
        <v>71</v>
      </c>
      <c r="D56" s="3"/>
      <c r="E56" s="3"/>
      <c r="F56" s="3"/>
      <c r="G56" s="3"/>
      <c r="H56" s="3"/>
      <c r="I56" s="3"/>
      <c r="J56" s="3"/>
      <c r="K56" s="3"/>
      <c r="L56" s="3"/>
      <c r="M56" s="3"/>
      <c r="N56" s="3"/>
      <c r="O56" s="3"/>
      <c r="P56" s="3"/>
      <c r="Q56" s="90">
        <v>4</v>
      </c>
    </row>
    <row r="57" spans="1:17" ht="15">
      <c r="A57" s="21" t="s">
        <v>221</v>
      </c>
      <c r="B57" s="4" t="s">
        <v>72</v>
      </c>
      <c r="C57" s="3" t="s">
        <v>73</v>
      </c>
      <c r="D57" s="3"/>
      <c r="E57" s="3"/>
      <c r="F57" s="3"/>
      <c r="G57" s="3"/>
      <c r="H57" s="3"/>
      <c r="I57" s="3"/>
      <c r="J57" s="3"/>
      <c r="K57" s="3"/>
      <c r="L57" s="3"/>
      <c r="M57" s="3"/>
      <c r="N57" s="3"/>
      <c r="O57" s="3"/>
      <c r="P57" s="3"/>
      <c r="Q57" s="90">
        <v>40</v>
      </c>
    </row>
    <row r="58" spans="1:17" ht="15">
      <c r="A58" s="21"/>
      <c r="B58" s="3"/>
      <c r="C58" s="3" t="s">
        <v>74</v>
      </c>
      <c r="D58" s="3"/>
      <c r="E58" s="3"/>
      <c r="F58" s="3"/>
      <c r="G58" s="3"/>
      <c r="H58" s="3"/>
      <c r="I58" s="3"/>
      <c r="J58" s="3"/>
      <c r="K58" s="3"/>
      <c r="L58" s="3"/>
      <c r="M58" s="3"/>
      <c r="N58" s="3"/>
      <c r="O58" s="3"/>
      <c r="P58" s="3"/>
      <c r="Q58" s="90">
        <v>15</v>
      </c>
    </row>
    <row r="59" spans="1:17" ht="15">
      <c r="A59" s="21"/>
      <c r="B59" s="3"/>
      <c r="C59" s="3" t="s">
        <v>75</v>
      </c>
      <c r="D59" s="3"/>
      <c r="E59" s="3"/>
      <c r="F59" s="3"/>
      <c r="G59" s="3"/>
      <c r="H59" s="3"/>
      <c r="I59" s="3"/>
      <c r="J59" s="3"/>
      <c r="K59" s="3"/>
      <c r="L59" s="3"/>
      <c r="M59" s="3"/>
      <c r="N59" s="3"/>
      <c r="O59" s="3"/>
      <c r="P59" s="3"/>
      <c r="Q59" s="90">
        <v>5</v>
      </c>
    </row>
    <row r="60" spans="1:17" ht="15">
      <c r="A60" s="21"/>
      <c r="B60" s="3"/>
      <c r="C60" s="3" t="s">
        <v>76</v>
      </c>
      <c r="D60" s="3"/>
      <c r="E60" s="3"/>
      <c r="F60" s="3"/>
      <c r="G60" s="3"/>
      <c r="H60" s="3"/>
      <c r="I60" s="3"/>
      <c r="J60" s="3"/>
      <c r="K60" s="3"/>
      <c r="L60" s="3"/>
      <c r="M60" s="3"/>
      <c r="N60" s="3"/>
      <c r="O60" s="3"/>
      <c r="P60" s="3"/>
      <c r="Q60" s="90">
        <v>6</v>
      </c>
    </row>
    <row r="61" spans="1:17" ht="15">
      <c r="A61" s="21"/>
      <c r="B61" s="3"/>
      <c r="C61" s="3" t="s">
        <v>77</v>
      </c>
      <c r="D61" s="3"/>
      <c r="E61" s="3"/>
      <c r="F61" s="3"/>
      <c r="G61" s="3"/>
      <c r="H61" s="3"/>
      <c r="I61" s="3"/>
      <c r="J61" s="3"/>
      <c r="K61" s="3"/>
      <c r="L61" s="3"/>
      <c r="M61" s="3"/>
      <c r="N61" s="3"/>
      <c r="O61" s="3"/>
      <c r="P61" s="3"/>
      <c r="Q61" s="90">
        <v>5</v>
      </c>
    </row>
    <row r="62" spans="1:17" ht="15">
      <c r="A62" s="21"/>
      <c r="B62" s="3"/>
      <c r="C62" s="3" t="s">
        <v>78</v>
      </c>
      <c r="D62" s="3"/>
      <c r="E62" s="3"/>
      <c r="F62" s="3"/>
      <c r="G62" s="3"/>
      <c r="H62" s="3"/>
      <c r="I62" s="3"/>
      <c r="J62" s="3"/>
      <c r="K62" s="3"/>
      <c r="L62" s="3"/>
      <c r="M62" s="3"/>
      <c r="N62" s="3"/>
      <c r="O62" s="3"/>
      <c r="P62" s="3"/>
      <c r="Q62" s="90">
        <v>7</v>
      </c>
    </row>
    <row r="63" spans="1:17" ht="15">
      <c r="A63" s="21"/>
      <c r="B63" s="3"/>
      <c r="C63" s="3" t="s">
        <v>79</v>
      </c>
      <c r="D63" s="3"/>
      <c r="E63" s="3"/>
      <c r="F63" s="3"/>
      <c r="G63" s="3"/>
      <c r="H63" s="3"/>
      <c r="I63" s="3"/>
      <c r="J63" s="3"/>
      <c r="K63" s="3"/>
      <c r="L63" s="3"/>
      <c r="M63" s="3"/>
      <c r="N63" s="3"/>
      <c r="O63" s="3"/>
      <c r="P63" s="3"/>
      <c r="Q63" s="90">
        <v>5</v>
      </c>
    </row>
    <row r="64" spans="1:17" ht="15">
      <c r="A64" s="21"/>
      <c r="B64" s="3"/>
      <c r="C64" s="3" t="s">
        <v>80</v>
      </c>
      <c r="D64" s="3"/>
      <c r="E64" s="3"/>
      <c r="F64" s="3"/>
      <c r="G64" s="3"/>
      <c r="H64" s="3"/>
      <c r="I64" s="3"/>
      <c r="J64" s="3"/>
      <c r="K64" s="3"/>
      <c r="L64" s="3"/>
      <c r="M64" s="3"/>
      <c r="N64" s="3"/>
      <c r="O64" s="3"/>
      <c r="P64" s="3"/>
      <c r="Q64" s="90">
        <v>7</v>
      </c>
    </row>
    <row r="65" spans="1:17" ht="15">
      <c r="A65" s="21"/>
      <c r="B65" s="3"/>
      <c r="C65" s="3" t="s">
        <v>81</v>
      </c>
      <c r="D65" s="3"/>
      <c r="E65" s="3"/>
      <c r="F65" s="3"/>
      <c r="G65" s="3"/>
      <c r="H65" s="3"/>
      <c r="I65" s="3"/>
      <c r="J65" s="3"/>
      <c r="K65" s="3"/>
      <c r="L65" s="3"/>
      <c r="M65" s="3"/>
      <c r="N65" s="3"/>
      <c r="O65" s="3"/>
      <c r="P65" s="3"/>
      <c r="Q65" s="90">
        <v>1</v>
      </c>
    </row>
    <row r="66" spans="1:17" ht="15">
      <c r="A66" s="21"/>
      <c r="B66" s="3"/>
      <c r="C66" s="3" t="s">
        <v>82</v>
      </c>
      <c r="D66" s="3"/>
      <c r="E66" s="3"/>
      <c r="F66" s="3"/>
      <c r="G66" s="3"/>
      <c r="H66" s="3"/>
      <c r="I66" s="3"/>
      <c r="J66" s="3"/>
      <c r="K66" s="3"/>
      <c r="L66" s="3"/>
      <c r="M66" s="3"/>
      <c r="N66" s="3"/>
      <c r="O66" s="3"/>
      <c r="P66" s="3"/>
      <c r="Q66" s="90">
        <v>1</v>
      </c>
    </row>
    <row r="67" spans="1:17" ht="15">
      <c r="A67" s="21"/>
      <c r="B67" s="3"/>
      <c r="C67" s="3" t="s">
        <v>83</v>
      </c>
      <c r="D67" s="3"/>
      <c r="E67" s="3"/>
      <c r="F67" s="3"/>
      <c r="G67" s="3"/>
      <c r="H67" s="3"/>
      <c r="I67" s="3"/>
      <c r="J67" s="3"/>
      <c r="K67" s="3"/>
      <c r="L67" s="3"/>
      <c r="M67" s="3"/>
      <c r="N67" s="3"/>
      <c r="O67" s="3"/>
      <c r="P67" s="3"/>
      <c r="Q67" s="90">
        <v>1</v>
      </c>
    </row>
    <row r="68" spans="1:17" ht="15">
      <c r="A68" s="21"/>
      <c r="B68" s="3"/>
      <c r="C68" s="3" t="s">
        <v>84</v>
      </c>
      <c r="D68" s="3"/>
      <c r="E68" s="3"/>
      <c r="F68" s="3"/>
      <c r="G68" s="3"/>
      <c r="H68" s="3"/>
      <c r="I68" s="3"/>
      <c r="J68" s="3"/>
      <c r="K68" s="3"/>
      <c r="L68" s="3"/>
      <c r="M68" s="3"/>
      <c r="N68" s="3"/>
      <c r="O68" s="3"/>
      <c r="P68" s="3"/>
      <c r="Q68" s="90">
        <v>1</v>
      </c>
    </row>
    <row r="69" spans="1:17" ht="15">
      <c r="A69" s="21"/>
      <c r="B69" s="3"/>
      <c r="C69" s="3" t="s">
        <v>85</v>
      </c>
      <c r="D69" s="3"/>
      <c r="E69" s="3"/>
      <c r="F69" s="3"/>
      <c r="G69" s="3"/>
      <c r="H69" s="3"/>
      <c r="I69" s="3"/>
      <c r="J69" s="3"/>
      <c r="K69" s="3"/>
      <c r="L69" s="3"/>
      <c r="M69" s="3"/>
      <c r="N69" s="3"/>
      <c r="O69" s="3"/>
      <c r="P69" s="3"/>
      <c r="Q69" s="90">
        <v>1</v>
      </c>
    </row>
    <row r="70" spans="1:17" ht="15">
      <c r="A70" s="21"/>
      <c r="B70" s="3"/>
      <c r="C70" s="3" t="s">
        <v>86</v>
      </c>
      <c r="D70" s="3"/>
      <c r="E70" s="3"/>
      <c r="F70" s="3"/>
      <c r="G70" s="3"/>
      <c r="H70" s="3"/>
      <c r="I70" s="3"/>
      <c r="J70" s="3"/>
      <c r="K70" s="3"/>
      <c r="L70" s="3"/>
      <c r="M70" s="3"/>
      <c r="N70" s="3"/>
      <c r="O70" s="3"/>
      <c r="P70" s="3"/>
      <c r="Q70" s="90">
        <v>1</v>
      </c>
    </row>
    <row r="71" spans="1:17" ht="15.75" thickBot="1">
      <c r="A71" s="23"/>
      <c r="B71" s="18"/>
      <c r="C71" s="18" t="s">
        <v>87</v>
      </c>
      <c r="D71" s="18"/>
      <c r="E71" s="18"/>
      <c r="F71" s="18"/>
      <c r="G71" s="18"/>
      <c r="H71" s="18"/>
      <c r="I71" s="18"/>
      <c r="J71" s="18"/>
      <c r="K71" s="18"/>
      <c r="L71" s="18"/>
      <c r="M71" s="18"/>
      <c r="N71" s="18"/>
      <c r="O71" s="18"/>
      <c r="P71" s="18"/>
      <c r="Q71" s="91">
        <v>1</v>
      </c>
    </row>
    <row r="72" spans="1:17" ht="16.5" thickBot="1" thickTop="1">
      <c r="A72" s="328" t="s">
        <v>95</v>
      </c>
      <c r="B72" s="329"/>
      <c r="C72" s="329"/>
      <c r="D72" s="329"/>
      <c r="E72" s="329"/>
      <c r="F72" s="329"/>
      <c r="G72" s="329"/>
      <c r="H72" s="329"/>
      <c r="I72" s="329"/>
      <c r="J72" s="329"/>
      <c r="K72" s="329"/>
      <c r="L72" s="329"/>
      <c r="M72" s="329"/>
      <c r="N72" s="329"/>
      <c r="O72" s="329"/>
      <c r="P72" s="330"/>
      <c r="Q72" s="92"/>
    </row>
    <row r="73" ht="15.75" thickTop="1">
      <c r="A73" s="6" t="s">
        <v>93</v>
      </c>
    </row>
    <row r="74" ht="15">
      <c r="A74" s="6" t="s">
        <v>94</v>
      </c>
    </row>
    <row r="75" ht="15.75" thickBot="1"/>
    <row r="76" spans="1:17" s="10" customFormat="1" ht="36.75" customHeight="1" thickBot="1" thickTop="1">
      <c r="A76" s="9"/>
      <c r="B76" s="27" t="s">
        <v>96</v>
      </c>
      <c r="C76" s="28" t="s">
        <v>97</v>
      </c>
      <c r="D76" s="325" t="s">
        <v>98</v>
      </c>
      <c r="E76" s="325"/>
      <c r="F76" s="325"/>
      <c r="G76" s="325" t="s">
        <v>99</v>
      </c>
      <c r="H76" s="331"/>
      <c r="I76" s="332"/>
      <c r="J76" s="6"/>
      <c r="K76" s="6"/>
      <c r="L76" s="6"/>
      <c r="M76" s="6"/>
      <c r="N76" s="6"/>
      <c r="O76" s="6"/>
      <c r="P76" s="6"/>
      <c r="Q76" s="86"/>
    </row>
    <row r="77" spans="1:17" s="10" customFormat="1" ht="15" customHeight="1" thickTop="1">
      <c r="A77" s="6"/>
      <c r="B77" s="15"/>
      <c r="C77" s="16" t="s">
        <v>100</v>
      </c>
      <c r="D77" s="317"/>
      <c r="E77" s="318"/>
      <c r="F77" s="333"/>
      <c r="G77" s="317"/>
      <c r="H77" s="318"/>
      <c r="I77" s="319"/>
      <c r="J77" s="6"/>
      <c r="K77" s="6"/>
      <c r="L77" s="6"/>
      <c r="M77" s="6"/>
      <c r="N77" s="6"/>
      <c r="O77" s="6"/>
      <c r="P77" s="6"/>
      <c r="Q77" s="86"/>
    </row>
    <row r="78" spans="1:17" s="10" customFormat="1" ht="15" customHeight="1">
      <c r="A78" s="6"/>
      <c r="B78" s="17"/>
      <c r="C78" s="3" t="s">
        <v>101</v>
      </c>
      <c r="D78" s="320"/>
      <c r="E78" s="321"/>
      <c r="F78" s="324"/>
      <c r="G78" s="320"/>
      <c r="H78" s="321"/>
      <c r="I78" s="322"/>
      <c r="J78" s="6"/>
      <c r="K78" s="6"/>
      <c r="L78" s="6"/>
      <c r="M78" s="6"/>
      <c r="N78" s="6"/>
      <c r="O78" s="6"/>
      <c r="P78" s="6"/>
      <c r="Q78" s="86"/>
    </row>
    <row r="79" spans="1:17" s="10" customFormat="1" ht="15" customHeight="1">
      <c r="A79" s="6"/>
      <c r="B79" s="17"/>
      <c r="C79" s="3" t="s">
        <v>60</v>
      </c>
      <c r="D79" s="320"/>
      <c r="E79" s="321"/>
      <c r="F79" s="324"/>
      <c r="G79" s="320"/>
      <c r="H79" s="321"/>
      <c r="I79" s="322"/>
      <c r="J79" s="6"/>
      <c r="K79" s="6"/>
      <c r="L79" s="6"/>
      <c r="M79" s="6"/>
      <c r="N79" s="6"/>
      <c r="O79" s="6"/>
      <c r="P79" s="6"/>
      <c r="Q79" s="86"/>
    </row>
    <row r="80" spans="1:17" s="10" customFormat="1" ht="15" customHeight="1">
      <c r="A80" s="6"/>
      <c r="B80" s="17"/>
      <c r="C80" s="3" t="s">
        <v>48</v>
      </c>
      <c r="D80" s="320"/>
      <c r="E80" s="321"/>
      <c r="F80" s="324"/>
      <c r="G80" s="320"/>
      <c r="H80" s="321"/>
      <c r="I80" s="322"/>
      <c r="J80" s="6"/>
      <c r="K80" s="6"/>
      <c r="L80" s="6"/>
      <c r="M80" s="6"/>
      <c r="N80" s="6"/>
      <c r="O80" s="6"/>
      <c r="P80" s="6"/>
      <c r="Q80" s="86"/>
    </row>
    <row r="81" spans="1:17" s="10" customFormat="1" ht="15" customHeight="1" thickBot="1">
      <c r="A81" s="6"/>
      <c r="B81" s="29"/>
      <c r="C81" s="30" t="s">
        <v>102</v>
      </c>
      <c r="D81" s="314"/>
      <c r="E81" s="315"/>
      <c r="F81" s="316"/>
      <c r="G81" s="314"/>
      <c r="H81" s="315"/>
      <c r="I81" s="323"/>
      <c r="J81" s="6"/>
      <c r="K81" s="6"/>
      <c r="L81" s="6"/>
      <c r="M81" s="6"/>
      <c r="N81" s="6"/>
      <c r="O81" s="6"/>
      <c r="P81" s="6"/>
      <c r="Q81" s="86"/>
    </row>
    <row r="82" spans="1:17" s="10" customFormat="1" ht="12.75" thickTop="1">
      <c r="A82" s="6"/>
      <c r="B82" s="6"/>
      <c r="C82" s="6"/>
      <c r="D82" s="6"/>
      <c r="E82" s="6"/>
      <c r="F82" s="6"/>
      <c r="G82" s="6"/>
      <c r="H82" s="6"/>
      <c r="I82" s="6"/>
      <c r="J82" s="6"/>
      <c r="K82" s="6"/>
      <c r="L82" s="6"/>
      <c r="M82" s="6"/>
      <c r="N82" s="6"/>
      <c r="O82" s="6"/>
      <c r="P82" s="6"/>
      <c r="Q82" s="86"/>
    </row>
    <row r="83" spans="1:17" s="10" customFormat="1" ht="12">
      <c r="A83" s="6"/>
      <c r="B83" s="6" t="s">
        <v>103</v>
      </c>
      <c r="C83" s="6"/>
      <c r="D83" s="6"/>
      <c r="E83" s="6"/>
      <c r="F83" s="6"/>
      <c r="G83" s="6"/>
      <c r="H83" s="6"/>
      <c r="I83" s="6"/>
      <c r="J83" s="6"/>
      <c r="K83" s="6"/>
      <c r="L83" s="6"/>
      <c r="M83" s="6"/>
      <c r="N83" s="6"/>
      <c r="O83" s="6"/>
      <c r="P83" s="6"/>
      <c r="Q83" s="86"/>
    </row>
    <row r="84" spans="1:17" s="10" customFormat="1" ht="12">
      <c r="A84" s="6"/>
      <c r="B84" s="6"/>
      <c r="C84" s="6"/>
      <c r="D84" s="6"/>
      <c r="E84" s="6"/>
      <c r="F84" s="6"/>
      <c r="G84" s="6"/>
      <c r="H84" s="6"/>
      <c r="I84" s="6"/>
      <c r="J84" s="6"/>
      <c r="K84" s="6"/>
      <c r="L84" s="6"/>
      <c r="M84" s="6"/>
      <c r="N84" s="6"/>
      <c r="O84" s="6"/>
      <c r="P84" s="6"/>
      <c r="Q84" s="86"/>
    </row>
    <row r="86" ht="15">
      <c r="A86" s="7" t="s">
        <v>89</v>
      </c>
    </row>
    <row r="87" ht="15">
      <c r="G87" s="6" t="s">
        <v>90</v>
      </c>
    </row>
    <row r="88" ht="15">
      <c r="B88" s="8" t="s">
        <v>91</v>
      </c>
    </row>
    <row r="90" ht="15">
      <c r="B90" s="8" t="s">
        <v>92</v>
      </c>
    </row>
  </sheetData>
  <sheetProtection/>
  <mergeCells count="24">
    <mergeCell ref="Q7:Q8"/>
    <mergeCell ref="A7:A8"/>
    <mergeCell ref="B7:B8"/>
    <mergeCell ref="C7:C8"/>
    <mergeCell ref="D7:D8"/>
    <mergeCell ref="E7:J7"/>
    <mergeCell ref="K7:K8"/>
    <mergeCell ref="N7:N8"/>
    <mergeCell ref="L7:M7"/>
    <mergeCell ref="P7:P8"/>
    <mergeCell ref="D76:F76"/>
    <mergeCell ref="D80:F80"/>
    <mergeCell ref="O7:O8"/>
    <mergeCell ref="A72:P72"/>
    <mergeCell ref="G76:I76"/>
    <mergeCell ref="D77:F77"/>
    <mergeCell ref="D81:F81"/>
    <mergeCell ref="G77:I77"/>
    <mergeCell ref="G78:I78"/>
    <mergeCell ref="G79:I79"/>
    <mergeCell ref="G80:I80"/>
    <mergeCell ref="G81:I81"/>
    <mergeCell ref="D78:F78"/>
    <mergeCell ref="D79:F79"/>
  </mergeCells>
  <printOptions/>
  <pageMargins left="0.7" right="0.7" top="0.75" bottom="0.75"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R54"/>
  <sheetViews>
    <sheetView zoomScalePageLayoutView="0" workbookViewId="0" topLeftCell="A19">
      <selection activeCell="K41" sqref="K41"/>
    </sheetView>
  </sheetViews>
  <sheetFormatPr defaultColWidth="9.140625" defaultRowHeight="15"/>
  <cols>
    <col min="1" max="1" width="6.8515625" style="0" customWidth="1"/>
    <col min="2" max="2" width="56.7109375" style="0" customWidth="1"/>
    <col min="3" max="3" width="12.421875" style="0" customWidth="1"/>
  </cols>
  <sheetData>
    <row r="1" spans="1:18" ht="15">
      <c r="A1" s="7" t="s">
        <v>0</v>
      </c>
      <c r="C1" s="6"/>
      <c r="D1" s="6"/>
      <c r="E1" s="6"/>
      <c r="F1" s="6"/>
      <c r="G1" s="6"/>
      <c r="H1" s="6"/>
      <c r="I1" s="6"/>
      <c r="J1" s="6"/>
      <c r="K1" s="6"/>
      <c r="L1" s="6"/>
      <c r="M1" s="6"/>
      <c r="N1" s="6"/>
      <c r="O1" s="6"/>
      <c r="P1" s="6"/>
      <c r="Q1" s="6"/>
      <c r="R1" s="86"/>
    </row>
    <row r="2" spans="1:18" ht="15">
      <c r="A2" s="7" t="s">
        <v>1</v>
      </c>
      <c r="C2" s="6"/>
      <c r="D2" s="6"/>
      <c r="E2" s="6"/>
      <c r="F2" s="6"/>
      <c r="G2" s="6"/>
      <c r="H2" s="6"/>
      <c r="I2" s="6"/>
      <c r="J2" s="6"/>
      <c r="K2" s="6"/>
      <c r="L2" s="6"/>
      <c r="M2" s="6"/>
      <c r="N2" s="6"/>
      <c r="O2" s="6"/>
      <c r="P2" s="6"/>
      <c r="Q2" s="6"/>
      <c r="R2" s="86"/>
    </row>
    <row r="6" ht="15">
      <c r="A6" s="95" t="s">
        <v>272</v>
      </c>
    </row>
    <row r="7" ht="15.75" thickBot="1">
      <c r="B7" s="95"/>
    </row>
    <row r="8" spans="1:3" ht="30.75" customHeight="1" thickBot="1">
      <c r="A8" s="102" t="s">
        <v>273</v>
      </c>
      <c r="B8" s="103"/>
      <c r="C8" s="108" t="s">
        <v>10</v>
      </c>
    </row>
    <row r="9" spans="1:3" ht="15">
      <c r="A9" s="350" t="s">
        <v>274</v>
      </c>
      <c r="B9" s="106" t="s">
        <v>275</v>
      </c>
      <c r="C9" s="96"/>
    </row>
    <row r="10" spans="1:3" ht="15">
      <c r="A10" s="351"/>
      <c r="B10" s="107" t="s">
        <v>258</v>
      </c>
      <c r="C10" s="97"/>
    </row>
    <row r="11" spans="1:3" ht="1.5" customHeight="1">
      <c r="A11" s="352"/>
      <c r="B11" s="101"/>
      <c r="C11" s="97"/>
    </row>
    <row r="12" spans="1:3" ht="15">
      <c r="A12" s="352"/>
      <c r="B12" s="101" t="s">
        <v>276</v>
      </c>
      <c r="C12" s="101">
        <v>3</v>
      </c>
    </row>
    <row r="13" spans="1:3" ht="30">
      <c r="A13" s="353"/>
      <c r="B13" s="104" t="s">
        <v>277</v>
      </c>
      <c r="C13" s="101">
        <v>4</v>
      </c>
    </row>
    <row r="14" spans="1:3" ht="15">
      <c r="A14" s="345"/>
      <c r="B14" s="346"/>
      <c r="C14" s="347"/>
    </row>
    <row r="15" spans="1:3" ht="15">
      <c r="A15" s="354" t="s">
        <v>222</v>
      </c>
      <c r="B15" s="98" t="s">
        <v>278</v>
      </c>
      <c r="C15" s="96"/>
    </row>
    <row r="16" spans="1:3" ht="15">
      <c r="A16" s="351"/>
      <c r="B16" s="99" t="s">
        <v>259</v>
      </c>
      <c r="C16" s="105"/>
    </row>
    <row r="17" spans="1:3" ht="15">
      <c r="A17" s="351"/>
      <c r="B17" s="99" t="s">
        <v>260</v>
      </c>
      <c r="C17" s="105"/>
    </row>
    <row r="18" spans="1:3" ht="15">
      <c r="A18" s="351"/>
      <c r="B18" s="99" t="s">
        <v>261</v>
      </c>
      <c r="C18" s="105"/>
    </row>
    <row r="19" spans="1:3" ht="15">
      <c r="A19" s="351"/>
      <c r="B19" s="99" t="s">
        <v>262</v>
      </c>
      <c r="C19" s="105"/>
    </row>
    <row r="20" spans="1:3" ht="15">
      <c r="A20" s="351"/>
      <c r="B20" s="99" t="s">
        <v>263</v>
      </c>
      <c r="C20" s="105"/>
    </row>
    <row r="21" spans="1:3" ht="15">
      <c r="A21" s="351"/>
      <c r="B21" s="99" t="s">
        <v>264</v>
      </c>
      <c r="C21" s="105"/>
    </row>
    <row r="22" spans="1:3" ht="15">
      <c r="A22" s="351"/>
      <c r="B22" s="99" t="s">
        <v>265</v>
      </c>
      <c r="C22" s="105"/>
    </row>
    <row r="23" spans="1:3" ht="15">
      <c r="A23" s="351"/>
      <c r="B23" s="99" t="s">
        <v>266</v>
      </c>
      <c r="C23" s="105"/>
    </row>
    <row r="24" spans="1:3" ht="15">
      <c r="A24" s="351"/>
      <c r="B24" s="99" t="s">
        <v>267</v>
      </c>
      <c r="C24" s="97"/>
    </row>
    <row r="25" spans="1:3" ht="15">
      <c r="A25" s="351"/>
      <c r="B25" s="98" t="s">
        <v>279</v>
      </c>
      <c r="C25" s="105">
        <v>10</v>
      </c>
    </row>
    <row r="26" spans="1:3" ht="15">
      <c r="A26" s="355"/>
      <c r="B26" s="100" t="s">
        <v>268</v>
      </c>
      <c r="C26" s="97"/>
    </row>
    <row r="27" spans="1:3" ht="15">
      <c r="A27" s="345"/>
      <c r="B27" s="348"/>
      <c r="C27" s="349"/>
    </row>
    <row r="28" spans="1:3" ht="15">
      <c r="A28" s="356" t="s">
        <v>223</v>
      </c>
      <c r="B28" s="96" t="s">
        <v>280</v>
      </c>
      <c r="C28" s="101"/>
    </row>
    <row r="29" spans="1:3" ht="15">
      <c r="A29" s="357"/>
      <c r="B29" s="96" t="s">
        <v>281</v>
      </c>
      <c r="C29" s="356" t="s">
        <v>284</v>
      </c>
    </row>
    <row r="30" spans="1:3" ht="15">
      <c r="A30" s="357"/>
      <c r="B30" s="105" t="s">
        <v>283</v>
      </c>
      <c r="C30" s="357"/>
    </row>
    <row r="31" spans="1:3" ht="15">
      <c r="A31" s="357"/>
      <c r="B31" s="97" t="s">
        <v>282</v>
      </c>
      <c r="C31" s="303"/>
    </row>
    <row r="32" spans="1:3" ht="15">
      <c r="A32" s="358"/>
      <c r="B32" s="96" t="s">
        <v>285</v>
      </c>
      <c r="C32" s="356">
        <v>5</v>
      </c>
    </row>
    <row r="33" spans="1:3" ht="15">
      <c r="A33" s="358"/>
      <c r="B33" s="105" t="s">
        <v>269</v>
      </c>
      <c r="C33" s="357"/>
    </row>
    <row r="34" spans="1:3" ht="15">
      <c r="A34" s="359"/>
      <c r="B34" s="97" t="s">
        <v>270</v>
      </c>
      <c r="C34" s="303"/>
    </row>
    <row r="35" spans="1:3" ht="15">
      <c r="A35" s="238"/>
      <c r="B35" s="241" t="s">
        <v>632</v>
      </c>
      <c r="C35" s="132"/>
    </row>
    <row r="36" spans="1:3" ht="15">
      <c r="A36" s="238" t="s">
        <v>213</v>
      </c>
      <c r="B36" s="239" t="s">
        <v>628</v>
      </c>
      <c r="C36" s="133">
        <v>10</v>
      </c>
    </row>
    <row r="37" spans="2:3" ht="15">
      <c r="B37" s="239" t="s">
        <v>629</v>
      </c>
      <c r="C37" s="105"/>
    </row>
    <row r="38" spans="2:3" ht="15">
      <c r="B38" s="239" t="s">
        <v>630</v>
      </c>
      <c r="C38" s="105"/>
    </row>
    <row r="39" spans="2:3" ht="15">
      <c r="B39" s="240" t="s">
        <v>631</v>
      </c>
      <c r="C39" s="97"/>
    </row>
    <row r="40" spans="2:3" ht="15">
      <c r="B40" s="241" t="s">
        <v>633</v>
      </c>
      <c r="C40" s="132"/>
    </row>
    <row r="41" spans="2:3" ht="15">
      <c r="B41" s="239" t="s">
        <v>634</v>
      </c>
      <c r="C41" s="242">
        <v>20</v>
      </c>
    </row>
    <row r="42" spans="2:3" ht="15">
      <c r="B42" s="239" t="s">
        <v>635</v>
      </c>
      <c r="C42" s="105"/>
    </row>
    <row r="43" spans="2:3" ht="15">
      <c r="B43" s="240" t="s">
        <v>636</v>
      </c>
      <c r="C43" s="97"/>
    </row>
    <row r="44" spans="2:3" ht="76.5" customHeight="1">
      <c r="B44" s="344" t="s">
        <v>271</v>
      </c>
      <c r="C44" s="344"/>
    </row>
    <row r="48" spans="2:4" ht="15">
      <c r="B48" s="1" t="s">
        <v>89</v>
      </c>
      <c r="C48" s="6"/>
      <c r="D48" s="6"/>
    </row>
    <row r="49" spans="2:4" ht="15">
      <c r="B49" s="2"/>
      <c r="C49" s="6"/>
      <c r="D49" s="6"/>
    </row>
    <row r="50" spans="2:4" ht="15">
      <c r="B50" s="2"/>
      <c r="C50" s="8" t="s">
        <v>91</v>
      </c>
      <c r="D50" s="6"/>
    </row>
    <row r="51" spans="2:4" ht="15">
      <c r="B51" s="2"/>
      <c r="C51" s="6"/>
      <c r="D51" s="6"/>
    </row>
    <row r="52" spans="2:4" ht="15">
      <c r="B52" s="2"/>
      <c r="C52" s="8" t="s">
        <v>92</v>
      </c>
      <c r="D52" s="6"/>
    </row>
    <row r="53" ht="15">
      <c r="B53" s="10"/>
    </row>
    <row r="54" ht="15">
      <c r="B54" s="10" t="s">
        <v>286</v>
      </c>
    </row>
  </sheetData>
  <sheetProtection/>
  <mergeCells count="8">
    <mergeCell ref="B44:C44"/>
    <mergeCell ref="A14:C14"/>
    <mergeCell ref="A27:C27"/>
    <mergeCell ref="A9:A13"/>
    <mergeCell ref="A15:A26"/>
    <mergeCell ref="C29:C31"/>
    <mergeCell ref="A28:A34"/>
    <mergeCell ref="C32:C3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42"/>
  <sheetViews>
    <sheetView zoomScalePageLayoutView="0" workbookViewId="0" topLeftCell="A1">
      <pane xSplit="3" ySplit="6" topLeftCell="D124" activePane="bottomRight" state="frozen"/>
      <selection pane="topLeft" activeCell="A1" sqref="A1"/>
      <selection pane="topRight" activeCell="D1" sqref="D1"/>
      <selection pane="bottomLeft" activeCell="A7" sqref="A7"/>
      <selection pane="bottomRight" activeCell="C106" sqref="C106"/>
    </sheetView>
  </sheetViews>
  <sheetFormatPr defaultColWidth="8.8515625" defaultRowHeight="15"/>
  <cols>
    <col min="1" max="1" width="4.8515625" style="146" customWidth="1"/>
    <col min="2" max="2" width="8.421875" style="147" customWidth="1"/>
    <col min="3" max="3" width="44.57421875" style="146" customWidth="1"/>
    <col min="4" max="4" width="10.28125" style="143" customWidth="1"/>
    <col min="5" max="5" width="10.7109375" style="143" customWidth="1"/>
    <col min="6" max="6" width="14.57421875" style="143" customWidth="1"/>
    <col min="7" max="7" width="13.421875" style="146" customWidth="1"/>
    <col min="8" max="9" width="8.8515625" style="146" customWidth="1"/>
    <col min="10" max="10" width="8.8515625" style="201" customWidth="1"/>
    <col min="11" max="16384" width="8.8515625" style="146" customWidth="1"/>
  </cols>
  <sheetData>
    <row r="1" spans="1:10" s="150" customFormat="1" ht="21.75" customHeight="1">
      <c r="A1" s="140" t="s">
        <v>448</v>
      </c>
      <c r="B1" s="191"/>
      <c r="C1" s="191"/>
      <c r="D1" s="191"/>
      <c r="E1" s="191"/>
      <c r="F1" s="192"/>
      <c r="J1" s="193"/>
    </row>
    <row r="2" spans="1:10" s="150" customFormat="1" ht="21.75" customHeight="1">
      <c r="A2" s="140" t="s">
        <v>449</v>
      </c>
      <c r="B2" s="191"/>
      <c r="C2" s="191"/>
      <c r="D2" s="191"/>
      <c r="E2" s="191"/>
      <c r="F2" s="192"/>
      <c r="J2" s="193"/>
    </row>
    <row r="3" spans="1:10" s="150" customFormat="1" ht="21.75" customHeight="1">
      <c r="A3" s="140" t="s">
        <v>450</v>
      </c>
      <c r="B3" s="191"/>
      <c r="C3" s="191"/>
      <c r="D3" s="191"/>
      <c r="E3" s="191"/>
      <c r="F3" s="192"/>
      <c r="J3" s="193"/>
    </row>
    <row r="4" spans="1:10" s="150" customFormat="1" ht="21.75" customHeight="1">
      <c r="A4" s="194"/>
      <c r="B4" s="194"/>
      <c r="C4" s="194"/>
      <c r="D4" s="194"/>
      <c r="E4" s="194"/>
      <c r="J4" s="193"/>
    </row>
    <row r="5" spans="1:10" s="142" customFormat="1" ht="48.75" customHeight="1" thickBot="1">
      <c r="A5" s="364" t="s">
        <v>587</v>
      </c>
      <c r="B5" s="364"/>
      <c r="C5" s="364"/>
      <c r="D5" s="364"/>
      <c r="E5" s="364"/>
      <c r="F5" s="364"/>
      <c r="J5" s="195"/>
    </row>
    <row r="6" spans="1:7" ht="108.75" customHeight="1">
      <c r="A6" s="196" t="s">
        <v>273</v>
      </c>
      <c r="B6" s="197" t="s">
        <v>104</v>
      </c>
      <c r="C6" s="198" t="s">
        <v>452</v>
      </c>
      <c r="D6" s="199" t="s">
        <v>588</v>
      </c>
      <c r="E6" s="199" t="s">
        <v>589</v>
      </c>
      <c r="F6" s="199" t="s">
        <v>590</v>
      </c>
      <c r="G6" s="200" t="s">
        <v>591</v>
      </c>
    </row>
    <row r="7" spans="1:7" ht="12.75">
      <c r="A7" s="153">
        <v>0</v>
      </c>
      <c r="B7" s="154" t="s">
        <v>592</v>
      </c>
      <c r="C7" s="202">
        <v>2</v>
      </c>
      <c r="D7" s="156">
        <v>3</v>
      </c>
      <c r="E7" s="156">
        <v>4</v>
      </c>
      <c r="F7" s="156" t="s">
        <v>593</v>
      </c>
      <c r="G7" s="203">
        <v>6</v>
      </c>
    </row>
    <row r="8" spans="1:7" ht="15.75">
      <c r="A8" s="153"/>
      <c r="B8" s="154"/>
      <c r="C8" s="155" t="s">
        <v>100</v>
      </c>
      <c r="D8" s="156"/>
      <c r="E8" s="156"/>
      <c r="F8" s="156"/>
      <c r="G8" s="204"/>
    </row>
    <row r="9" spans="1:7" ht="51">
      <c r="A9" s="161">
        <v>1</v>
      </c>
      <c r="B9" s="162">
        <v>2.6001</v>
      </c>
      <c r="C9" s="163" t="s">
        <v>464</v>
      </c>
      <c r="D9" s="164">
        <v>1</v>
      </c>
      <c r="E9" s="205"/>
      <c r="F9" s="164">
        <f>D9*E9</f>
        <v>0</v>
      </c>
      <c r="G9" s="206"/>
    </row>
    <row r="10" spans="1:10" s="166" customFormat="1" ht="12.75">
      <c r="A10" s="161">
        <f>+A9+1</f>
        <v>2</v>
      </c>
      <c r="B10" s="162">
        <v>2.6002</v>
      </c>
      <c r="C10" s="163" t="s">
        <v>465</v>
      </c>
      <c r="D10" s="164">
        <v>1</v>
      </c>
      <c r="E10" s="205"/>
      <c r="F10" s="164">
        <f aca="true" t="shared" si="0" ref="F10:F18">D10*E10</f>
        <v>0</v>
      </c>
      <c r="G10" s="207"/>
      <c r="J10" s="208"/>
    </row>
    <row r="11" spans="1:7" ht="12.75">
      <c r="A11" s="161">
        <f aca="true" t="shared" si="1" ref="A11:A74">+A10+1</f>
        <v>3</v>
      </c>
      <c r="B11" s="162">
        <v>2.6003</v>
      </c>
      <c r="C11" s="163" t="s">
        <v>466</v>
      </c>
      <c r="D11" s="164">
        <v>1</v>
      </c>
      <c r="E11" s="205"/>
      <c r="F11" s="164">
        <f t="shared" si="0"/>
        <v>0</v>
      </c>
      <c r="G11" s="206"/>
    </row>
    <row r="12" spans="1:7" ht="12.75">
      <c r="A12" s="161">
        <f t="shared" si="1"/>
        <v>4</v>
      </c>
      <c r="B12" s="162">
        <v>2.604</v>
      </c>
      <c r="C12" s="163" t="s">
        <v>467</v>
      </c>
      <c r="D12" s="164">
        <v>1</v>
      </c>
      <c r="E12" s="205"/>
      <c r="F12" s="164">
        <f t="shared" si="0"/>
        <v>0</v>
      </c>
      <c r="G12" s="206"/>
    </row>
    <row r="13" spans="1:7" ht="12.75">
      <c r="A13" s="161">
        <f t="shared" si="1"/>
        <v>5</v>
      </c>
      <c r="B13" s="162">
        <v>2.60501</v>
      </c>
      <c r="C13" s="163" t="s">
        <v>468</v>
      </c>
      <c r="D13" s="164">
        <v>1</v>
      </c>
      <c r="E13" s="205"/>
      <c r="F13" s="164">
        <f t="shared" si="0"/>
        <v>0</v>
      </c>
      <c r="G13" s="206"/>
    </row>
    <row r="14" spans="1:7" ht="12.75">
      <c r="A14" s="161">
        <f t="shared" si="1"/>
        <v>6</v>
      </c>
      <c r="B14" s="162">
        <v>2.60502</v>
      </c>
      <c r="C14" s="163" t="s">
        <v>469</v>
      </c>
      <c r="D14" s="164">
        <v>1</v>
      </c>
      <c r="E14" s="205"/>
      <c r="F14" s="164">
        <f t="shared" si="0"/>
        <v>0</v>
      </c>
      <c r="G14" s="206"/>
    </row>
    <row r="15" spans="1:7" ht="12.75">
      <c r="A15" s="161">
        <f t="shared" si="1"/>
        <v>7</v>
      </c>
      <c r="B15" s="162">
        <v>2.6059</v>
      </c>
      <c r="C15" s="163" t="s">
        <v>470</v>
      </c>
      <c r="D15" s="164">
        <v>1</v>
      </c>
      <c r="E15" s="205"/>
      <c r="F15" s="164">
        <f t="shared" si="0"/>
        <v>0</v>
      </c>
      <c r="G15" s="206"/>
    </row>
    <row r="16" spans="1:7" ht="12.75">
      <c r="A16" s="161">
        <f t="shared" si="1"/>
        <v>8</v>
      </c>
      <c r="B16" s="162">
        <v>2.6101</v>
      </c>
      <c r="C16" s="163" t="s">
        <v>471</v>
      </c>
      <c r="D16" s="164">
        <v>1</v>
      </c>
      <c r="E16" s="205"/>
      <c r="F16" s="164">
        <f t="shared" si="0"/>
        <v>0</v>
      </c>
      <c r="G16" s="206"/>
    </row>
    <row r="17" spans="1:7" ht="12.75">
      <c r="A17" s="161">
        <f t="shared" si="1"/>
        <v>9</v>
      </c>
      <c r="B17" s="162">
        <v>2.6102</v>
      </c>
      <c r="C17" s="163" t="s">
        <v>472</v>
      </c>
      <c r="D17" s="164">
        <v>1</v>
      </c>
      <c r="E17" s="205"/>
      <c r="F17" s="164">
        <f t="shared" si="0"/>
        <v>0</v>
      </c>
      <c r="G17" s="206"/>
    </row>
    <row r="18" spans="1:7" ht="12.75">
      <c r="A18" s="161">
        <f t="shared" si="1"/>
        <v>10</v>
      </c>
      <c r="B18" s="162">
        <v>2.6103</v>
      </c>
      <c r="C18" s="163" t="s">
        <v>473</v>
      </c>
      <c r="D18" s="167">
        <v>1</v>
      </c>
      <c r="E18" s="205"/>
      <c r="F18" s="164">
        <f t="shared" si="0"/>
        <v>0</v>
      </c>
      <c r="G18" s="206"/>
    </row>
    <row r="19" spans="1:7" ht="15.75">
      <c r="A19" s="161"/>
      <c r="B19" s="162"/>
      <c r="C19" s="168" t="s">
        <v>474</v>
      </c>
      <c r="D19" s="167"/>
      <c r="E19" s="205"/>
      <c r="F19" s="164"/>
      <c r="G19" s="206"/>
    </row>
    <row r="20" spans="1:7" ht="12.75">
      <c r="A20" s="161">
        <f>+A18+1</f>
        <v>11</v>
      </c>
      <c r="B20" s="162">
        <v>2.1002</v>
      </c>
      <c r="C20" s="163" t="s">
        <v>475</v>
      </c>
      <c r="D20" s="164">
        <v>1</v>
      </c>
      <c r="E20" s="205"/>
      <c r="F20" s="164">
        <f aca="true" t="shared" si="2" ref="F20:F83">D20*E20</f>
        <v>0</v>
      </c>
      <c r="G20" s="206"/>
    </row>
    <row r="21" spans="1:7" ht="12.75">
      <c r="A21" s="161">
        <f t="shared" si="1"/>
        <v>12</v>
      </c>
      <c r="B21" s="162">
        <v>2.1003</v>
      </c>
      <c r="C21" s="163" t="s">
        <v>476</v>
      </c>
      <c r="D21" s="164">
        <v>1</v>
      </c>
      <c r="E21" s="205"/>
      <c r="F21" s="164">
        <f t="shared" si="2"/>
        <v>0</v>
      </c>
      <c r="G21" s="206"/>
    </row>
    <row r="22" spans="1:7" ht="12.75">
      <c r="A22" s="161">
        <f t="shared" si="1"/>
        <v>13</v>
      </c>
      <c r="B22" s="162">
        <v>2.10063</v>
      </c>
      <c r="C22" s="163" t="s">
        <v>477</v>
      </c>
      <c r="D22" s="164">
        <v>1</v>
      </c>
      <c r="E22" s="205"/>
      <c r="F22" s="164">
        <f t="shared" si="2"/>
        <v>0</v>
      </c>
      <c r="G22" s="206"/>
    </row>
    <row r="23" spans="1:7" ht="12.75">
      <c r="A23" s="161">
        <f t="shared" si="1"/>
        <v>14</v>
      </c>
      <c r="B23" s="162">
        <v>2.1011</v>
      </c>
      <c r="C23" s="163" t="s">
        <v>478</v>
      </c>
      <c r="D23" s="164">
        <v>1</v>
      </c>
      <c r="E23" s="205"/>
      <c r="F23" s="164">
        <f t="shared" si="2"/>
        <v>0</v>
      </c>
      <c r="G23" s="206"/>
    </row>
    <row r="24" spans="1:7" ht="12.75">
      <c r="A24" s="161">
        <f t="shared" si="1"/>
        <v>15</v>
      </c>
      <c r="B24" s="162">
        <v>2.1012</v>
      </c>
      <c r="C24" s="163" t="s">
        <v>479</v>
      </c>
      <c r="D24" s="164">
        <v>1</v>
      </c>
      <c r="E24" s="205"/>
      <c r="F24" s="164">
        <f t="shared" si="2"/>
        <v>0</v>
      </c>
      <c r="G24" s="206"/>
    </row>
    <row r="25" spans="1:7" ht="25.5">
      <c r="A25" s="161">
        <f t="shared" si="1"/>
        <v>16</v>
      </c>
      <c r="B25" s="162">
        <v>2.1014</v>
      </c>
      <c r="C25" s="163" t="s">
        <v>480</v>
      </c>
      <c r="D25" s="164">
        <v>1</v>
      </c>
      <c r="E25" s="205"/>
      <c r="F25" s="164">
        <f t="shared" si="2"/>
        <v>0</v>
      </c>
      <c r="G25" s="206"/>
    </row>
    <row r="26" spans="1:7" ht="12.75">
      <c r="A26" s="161">
        <f t="shared" si="1"/>
        <v>17</v>
      </c>
      <c r="B26" s="162">
        <v>2.1015</v>
      </c>
      <c r="C26" s="163" t="s">
        <v>481</v>
      </c>
      <c r="D26" s="164">
        <v>1</v>
      </c>
      <c r="E26" s="205"/>
      <c r="F26" s="164">
        <f t="shared" si="2"/>
        <v>0</v>
      </c>
      <c r="G26" s="206"/>
    </row>
    <row r="27" spans="1:7" ht="12.75">
      <c r="A27" s="161">
        <f t="shared" si="1"/>
        <v>18</v>
      </c>
      <c r="B27" s="162">
        <v>2.1016</v>
      </c>
      <c r="C27" s="163" t="s">
        <v>482</v>
      </c>
      <c r="D27" s="164">
        <v>1</v>
      </c>
      <c r="E27" s="205"/>
      <c r="F27" s="164">
        <f t="shared" si="2"/>
        <v>0</v>
      </c>
      <c r="G27" s="206"/>
    </row>
    <row r="28" spans="1:7" ht="12.75">
      <c r="A28" s="161">
        <f t="shared" si="1"/>
        <v>19</v>
      </c>
      <c r="B28" s="162">
        <v>2.102</v>
      </c>
      <c r="C28" s="163" t="s">
        <v>483</v>
      </c>
      <c r="D28" s="164">
        <v>1</v>
      </c>
      <c r="E28" s="205"/>
      <c r="F28" s="164">
        <f t="shared" si="2"/>
        <v>0</v>
      </c>
      <c r="G28" s="206"/>
    </row>
    <row r="29" spans="1:7" ht="12.75">
      <c r="A29" s="161">
        <f t="shared" si="1"/>
        <v>20</v>
      </c>
      <c r="B29" s="162">
        <v>2.10303</v>
      </c>
      <c r="C29" s="163" t="s">
        <v>484</v>
      </c>
      <c r="D29" s="164">
        <v>1</v>
      </c>
      <c r="E29" s="205"/>
      <c r="F29" s="164">
        <f t="shared" si="2"/>
        <v>0</v>
      </c>
      <c r="G29" s="206"/>
    </row>
    <row r="30" spans="1:7" ht="12.75">
      <c r="A30" s="161">
        <f t="shared" si="1"/>
        <v>21</v>
      </c>
      <c r="B30" s="162">
        <v>2.10304</v>
      </c>
      <c r="C30" s="163" t="s">
        <v>485</v>
      </c>
      <c r="D30" s="164">
        <v>1</v>
      </c>
      <c r="E30" s="205"/>
      <c r="F30" s="164">
        <f t="shared" si="2"/>
        <v>0</v>
      </c>
      <c r="G30" s="206"/>
    </row>
    <row r="31" spans="1:12" ht="12.75">
      <c r="A31" s="161">
        <f t="shared" si="1"/>
        <v>22</v>
      </c>
      <c r="B31" s="162">
        <v>2.10305</v>
      </c>
      <c r="C31" s="163" t="s">
        <v>486</v>
      </c>
      <c r="D31" s="164">
        <v>1</v>
      </c>
      <c r="E31" s="205"/>
      <c r="F31" s="164">
        <f t="shared" si="2"/>
        <v>0</v>
      </c>
      <c r="G31" s="206"/>
      <c r="K31" s="201"/>
      <c r="L31" s="201"/>
    </row>
    <row r="32" spans="1:7" ht="12.75">
      <c r="A32" s="161">
        <f t="shared" si="1"/>
        <v>23</v>
      </c>
      <c r="B32" s="162">
        <v>2.10306</v>
      </c>
      <c r="C32" s="163" t="s">
        <v>487</v>
      </c>
      <c r="D32" s="164">
        <v>1</v>
      </c>
      <c r="E32" s="205"/>
      <c r="F32" s="164">
        <f t="shared" si="2"/>
        <v>0</v>
      </c>
      <c r="G32" s="206"/>
    </row>
    <row r="33" spans="1:7" ht="12.75">
      <c r="A33" s="161">
        <f t="shared" si="1"/>
        <v>24</v>
      </c>
      <c r="B33" s="162">
        <v>2.10402</v>
      </c>
      <c r="C33" s="163" t="s">
        <v>488</v>
      </c>
      <c r="D33" s="164">
        <v>1</v>
      </c>
      <c r="E33" s="205"/>
      <c r="F33" s="164">
        <f t="shared" si="2"/>
        <v>0</v>
      </c>
      <c r="G33" s="206"/>
    </row>
    <row r="34" spans="1:7" ht="12.75">
      <c r="A34" s="161">
        <f t="shared" si="1"/>
        <v>25</v>
      </c>
      <c r="B34" s="162">
        <v>2.10403</v>
      </c>
      <c r="C34" s="163" t="s">
        <v>489</v>
      </c>
      <c r="D34" s="164">
        <v>1</v>
      </c>
      <c r="E34" s="205"/>
      <c r="F34" s="164">
        <f t="shared" si="2"/>
        <v>0</v>
      </c>
      <c r="G34" s="206"/>
    </row>
    <row r="35" spans="1:7" ht="12.75">
      <c r="A35" s="161">
        <f t="shared" si="1"/>
        <v>26</v>
      </c>
      <c r="B35" s="162">
        <v>2.10404</v>
      </c>
      <c r="C35" s="163" t="s">
        <v>490</v>
      </c>
      <c r="D35" s="164">
        <v>1</v>
      </c>
      <c r="E35" s="205"/>
      <c r="F35" s="164">
        <f t="shared" si="2"/>
        <v>0</v>
      </c>
      <c r="G35" s="206"/>
    </row>
    <row r="36" spans="1:7" ht="12.75">
      <c r="A36" s="161">
        <f t="shared" si="1"/>
        <v>27</v>
      </c>
      <c r="B36" s="162">
        <v>2.10406</v>
      </c>
      <c r="C36" s="163" t="s">
        <v>491</v>
      </c>
      <c r="D36" s="164">
        <v>1</v>
      </c>
      <c r="E36" s="205"/>
      <c r="F36" s="164">
        <f t="shared" si="2"/>
        <v>0</v>
      </c>
      <c r="G36" s="206"/>
    </row>
    <row r="37" spans="1:7" ht="12.75">
      <c r="A37" s="161">
        <f t="shared" si="1"/>
        <v>28</v>
      </c>
      <c r="B37" s="162">
        <v>2.10409</v>
      </c>
      <c r="C37" s="163" t="s">
        <v>492</v>
      </c>
      <c r="D37" s="164">
        <v>1</v>
      </c>
      <c r="E37" s="205"/>
      <c r="F37" s="164">
        <f t="shared" si="2"/>
        <v>0</v>
      </c>
      <c r="G37" s="206"/>
    </row>
    <row r="38" spans="1:7" ht="12.75">
      <c r="A38" s="161">
        <f>+A37+1</f>
        <v>29</v>
      </c>
      <c r="B38" s="162">
        <v>2.105</v>
      </c>
      <c r="C38" s="163" t="s">
        <v>493</v>
      </c>
      <c r="D38" s="164">
        <v>1</v>
      </c>
      <c r="E38" s="205"/>
      <c r="F38" s="164">
        <f t="shared" si="2"/>
        <v>0</v>
      </c>
      <c r="G38" s="206"/>
    </row>
    <row r="39" spans="1:7" ht="12.75">
      <c r="A39" s="161">
        <f t="shared" si="1"/>
        <v>30</v>
      </c>
      <c r="B39" s="162">
        <v>2.10501</v>
      </c>
      <c r="C39" s="163" t="s">
        <v>494</v>
      </c>
      <c r="D39" s="164">
        <v>1</v>
      </c>
      <c r="E39" s="205"/>
      <c r="F39" s="164">
        <f t="shared" si="2"/>
        <v>0</v>
      </c>
      <c r="G39" s="206"/>
    </row>
    <row r="40" spans="1:7" ht="12.75">
      <c r="A40" s="161">
        <f t="shared" si="1"/>
        <v>31</v>
      </c>
      <c r="B40" s="162">
        <v>2.10503</v>
      </c>
      <c r="C40" s="163" t="s">
        <v>495</v>
      </c>
      <c r="D40" s="164">
        <v>1</v>
      </c>
      <c r="E40" s="205"/>
      <c r="F40" s="164">
        <f t="shared" si="2"/>
        <v>0</v>
      </c>
      <c r="G40" s="206"/>
    </row>
    <row r="41" spans="1:7" ht="12.75">
      <c r="A41" s="161">
        <f t="shared" si="1"/>
        <v>32</v>
      </c>
      <c r="B41" s="162">
        <v>2.10504</v>
      </c>
      <c r="C41" s="163" t="s">
        <v>496</v>
      </c>
      <c r="D41" s="164">
        <v>1</v>
      </c>
      <c r="E41" s="205"/>
      <c r="F41" s="164">
        <f t="shared" si="2"/>
        <v>0</v>
      </c>
      <c r="G41" s="206"/>
    </row>
    <row r="42" spans="1:7" ht="12.75">
      <c r="A42" s="161">
        <f t="shared" si="1"/>
        <v>33</v>
      </c>
      <c r="B42" s="162">
        <v>2.10505</v>
      </c>
      <c r="C42" s="163" t="s">
        <v>497</v>
      </c>
      <c r="D42" s="164">
        <v>1</v>
      </c>
      <c r="E42" s="205"/>
      <c r="F42" s="164">
        <f t="shared" si="2"/>
        <v>0</v>
      </c>
      <c r="G42" s="206"/>
    </row>
    <row r="43" spans="1:7" ht="12.75">
      <c r="A43" s="161">
        <f t="shared" si="1"/>
        <v>34</v>
      </c>
      <c r="B43" s="162">
        <v>2.10506</v>
      </c>
      <c r="C43" s="163" t="s">
        <v>498</v>
      </c>
      <c r="D43" s="164">
        <v>1</v>
      </c>
      <c r="E43" s="205"/>
      <c r="F43" s="164">
        <f t="shared" si="2"/>
        <v>0</v>
      </c>
      <c r="G43" s="206"/>
    </row>
    <row r="44" spans="1:7" ht="12.75">
      <c r="A44" s="161">
        <f t="shared" si="1"/>
        <v>35</v>
      </c>
      <c r="B44" s="162">
        <v>2.10062</v>
      </c>
      <c r="C44" s="163" t="s">
        <v>499</v>
      </c>
      <c r="D44" s="164">
        <v>1</v>
      </c>
      <c r="E44" s="205"/>
      <c r="F44" s="164">
        <f t="shared" si="2"/>
        <v>0</v>
      </c>
      <c r="G44" s="206"/>
    </row>
    <row r="45" spans="1:7" ht="12.75">
      <c r="A45" s="161">
        <f t="shared" si="1"/>
        <v>36</v>
      </c>
      <c r="B45" s="162">
        <v>2.10507</v>
      </c>
      <c r="C45" s="163" t="s">
        <v>500</v>
      </c>
      <c r="D45" s="164">
        <v>1</v>
      </c>
      <c r="E45" s="205"/>
      <c r="F45" s="164">
        <f t="shared" si="2"/>
        <v>0</v>
      </c>
      <c r="G45" s="206"/>
    </row>
    <row r="46" spans="1:7" ht="12.75">
      <c r="A46" s="161">
        <f t="shared" si="1"/>
        <v>37</v>
      </c>
      <c r="B46" s="162">
        <v>2.26</v>
      </c>
      <c r="C46" s="163" t="s">
        <v>501</v>
      </c>
      <c r="D46" s="164">
        <v>1</v>
      </c>
      <c r="E46" s="205"/>
      <c r="F46" s="164">
        <f t="shared" si="2"/>
        <v>0</v>
      </c>
      <c r="G46" s="206"/>
    </row>
    <row r="47" spans="1:7" ht="12.75">
      <c r="A47" s="161">
        <f t="shared" si="1"/>
        <v>38</v>
      </c>
      <c r="B47" s="162">
        <v>2.2604</v>
      </c>
      <c r="C47" s="163" t="s">
        <v>502</v>
      </c>
      <c r="D47" s="164">
        <v>1</v>
      </c>
      <c r="E47" s="205"/>
      <c r="F47" s="164">
        <f t="shared" si="2"/>
        <v>0</v>
      </c>
      <c r="G47" s="206"/>
    </row>
    <row r="48" spans="1:7" ht="12.75">
      <c r="A48" s="161">
        <f t="shared" si="1"/>
        <v>39</v>
      </c>
      <c r="B48" s="162">
        <v>2.2612</v>
      </c>
      <c r="C48" s="163" t="s">
        <v>503</v>
      </c>
      <c r="D48" s="164">
        <v>1</v>
      </c>
      <c r="E48" s="205"/>
      <c r="F48" s="164">
        <f t="shared" si="2"/>
        <v>0</v>
      </c>
      <c r="G48" s="206"/>
    </row>
    <row r="49" spans="1:7" ht="25.5">
      <c r="A49" s="161">
        <f t="shared" si="1"/>
        <v>40</v>
      </c>
      <c r="B49" s="209" t="s">
        <v>392</v>
      </c>
      <c r="C49" s="163" t="s">
        <v>504</v>
      </c>
      <c r="D49" s="164">
        <v>1</v>
      </c>
      <c r="E49" s="205"/>
      <c r="F49" s="164">
        <f t="shared" si="2"/>
        <v>0</v>
      </c>
      <c r="G49" s="206"/>
    </row>
    <row r="50" spans="1:7" ht="12.75">
      <c r="A50" s="161">
        <f t="shared" si="1"/>
        <v>41</v>
      </c>
      <c r="B50" s="162">
        <v>2.43092</v>
      </c>
      <c r="C50" s="163" t="s">
        <v>505</v>
      </c>
      <c r="D50" s="164">
        <v>1</v>
      </c>
      <c r="E50" s="205"/>
      <c r="F50" s="164">
        <f t="shared" si="2"/>
        <v>0</v>
      </c>
      <c r="G50" s="206"/>
    </row>
    <row r="51" spans="1:7" ht="12.75">
      <c r="A51" s="161">
        <f t="shared" si="1"/>
        <v>42</v>
      </c>
      <c r="B51" s="162">
        <v>2.2622</v>
      </c>
      <c r="C51" s="163" t="s">
        <v>506</v>
      </c>
      <c r="D51" s="164">
        <v>1</v>
      </c>
      <c r="E51" s="205"/>
      <c r="F51" s="164">
        <f t="shared" si="2"/>
        <v>0</v>
      </c>
      <c r="G51" s="206"/>
    </row>
    <row r="52" spans="1:7" ht="12.75">
      <c r="A52" s="161">
        <f t="shared" si="1"/>
        <v>43</v>
      </c>
      <c r="B52" s="162">
        <v>2.2623</v>
      </c>
      <c r="C52" s="163" t="s">
        <v>507</v>
      </c>
      <c r="D52" s="164">
        <v>1</v>
      </c>
      <c r="E52" s="205"/>
      <c r="F52" s="164">
        <f t="shared" si="2"/>
        <v>0</v>
      </c>
      <c r="G52" s="206"/>
    </row>
    <row r="53" spans="1:7" ht="12.75">
      <c r="A53" s="161">
        <f t="shared" si="1"/>
        <v>44</v>
      </c>
      <c r="B53" s="209" t="s">
        <v>340</v>
      </c>
      <c r="C53" s="163" t="s">
        <v>341</v>
      </c>
      <c r="D53" s="164">
        <v>1</v>
      </c>
      <c r="E53" s="205"/>
      <c r="F53" s="164">
        <f t="shared" si="2"/>
        <v>0</v>
      </c>
      <c r="G53" s="206"/>
    </row>
    <row r="54" spans="1:7" ht="12.75">
      <c r="A54" s="161">
        <f t="shared" si="1"/>
        <v>45</v>
      </c>
      <c r="B54" s="162">
        <v>2.1026</v>
      </c>
      <c r="C54" s="163" t="s">
        <v>342</v>
      </c>
      <c r="D54" s="164">
        <v>1</v>
      </c>
      <c r="E54" s="205"/>
      <c r="F54" s="164">
        <f t="shared" si="2"/>
        <v>0</v>
      </c>
      <c r="G54" s="206"/>
    </row>
    <row r="55" spans="1:7" ht="12.75">
      <c r="A55" s="161">
        <f t="shared" si="1"/>
        <v>46</v>
      </c>
      <c r="B55" s="162">
        <v>2.10412</v>
      </c>
      <c r="C55" s="163" t="s">
        <v>508</v>
      </c>
      <c r="D55" s="164">
        <v>1</v>
      </c>
      <c r="E55" s="205"/>
      <c r="F55" s="164">
        <f t="shared" si="2"/>
        <v>0</v>
      </c>
      <c r="G55" s="206"/>
    </row>
    <row r="56" spans="1:7" ht="12.75">
      <c r="A56" s="161">
        <f t="shared" si="1"/>
        <v>47</v>
      </c>
      <c r="B56" s="162">
        <v>2.10413</v>
      </c>
      <c r="C56" s="163" t="s">
        <v>509</v>
      </c>
      <c r="D56" s="164">
        <v>1</v>
      </c>
      <c r="E56" s="205"/>
      <c r="F56" s="164">
        <f t="shared" si="2"/>
        <v>0</v>
      </c>
      <c r="G56" s="206"/>
    </row>
    <row r="57" spans="1:7" ht="12.75">
      <c r="A57" s="161">
        <f t="shared" si="1"/>
        <v>48</v>
      </c>
      <c r="B57" s="162">
        <v>2.104</v>
      </c>
      <c r="C57" s="163" t="s">
        <v>510</v>
      </c>
      <c r="D57" s="164">
        <v>1</v>
      </c>
      <c r="E57" s="205"/>
      <c r="F57" s="164">
        <f t="shared" si="2"/>
        <v>0</v>
      </c>
      <c r="G57" s="206"/>
    </row>
    <row r="58" spans="1:7" ht="12.75">
      <c r="A58" s="161">
        <f t="shared" si="1"/>
        <v>49</v>
      </c>
      <c r="B58" s="162">
        <v>2.1065</v>
      </c>
      <c r="C58" s="163" t="s">
        <v>511</v>
      </c>
      <c r="D58" s="164">
        <v>1</v>
      </c>
      <c r="E58" s="205"/>
      <c r="F58" s="164">
        <f t="shared" si="2"/>
        <v>0</v>
      </c>
      <c r="G58" s="206"/>
    </row>
    <row r="59" spans="1:7" ht="12.75">
      <c r="A59" s="161">
        <v>50</v>
      </c>
      <c r="B59" s="162">
        <v>2.1071</v>
      </c>
      <c r="C59" s="163" t="s">
        <v>512</v>
      </c>
      <c r="D59" s="164">
        <v>1</v>
      </c>
      <c r="E59" s="205"/>
      <c r="F59" s="164">
        <f t="shared" si="2"/>
        <v>0</v>
      </c>
      <c r="G59" s="210"/>
    </row>
    <row r="60" spans="1:7" ht="12.75">
      <c r="A60" s="161">
        <v>51</v>
      </c>
      <c r="B60" s="162">
        <v>2.1074</v>
      </c>
      <c r="C60" s="163" t="s">
        <v>407</v>
      </c>
      <c r="D60" s="164">
        <v>1</v>
      </c>
      <c r="E60" s="205"/>
      <c r="F60" s="164">
        <f t="shared" si="2"/>
        <v>0</v>
      </c>
      <c r="G60" s="210"/>
    </row>
    <row r="61" spans="1:7" ht="15.75">
      <c r="A61" s="161"/>
      <c r="B61" s="162"/>
      <c r="C61" s="168" t="s">
        <v>513</v>
      </c>
      <c r="D61" s="164"/>
      <c r="E61" s="205"/>
      <c r="F61" s="164"/>
      <c r="G61" s="206"/>
    </row>
    <row r="62" spans="1:7" ht="12.75">
      <c r="A62" s="161">
        <v>52</v>
      </c>
      <c r="B62" s="162">
        <v>2.25</v>
      </c>
      <c r="C62" s="163" t="s">
        <v>514</v>
      </c>
      <c r="D62" s="164">
        <v>2</v>
      </c>
      <c r="E62" s="205"/>
      <c r="F62" s="164">
        <f t="shared" si="2"/>
        <v>0</v>
      </c>
      <c r="G62" s="206"/>
    </row>
    <row r="63" spans="1:7" ht="12.75">
      <c r="A63" s="161">
        <f t="shared" si="1"/>
        <v>53</v>
      </c>
      <c r="B63" s="162">
        <v>2.2502</v>
      </c>
      <c r="C63" s="163" t="s">
        <v>515</v>
      </c>
      <c r="D63" s="164">
        <v>2</v>
      </c>
      <c r="E63" s="205"/>
      <c r="F63" s="164">
        <f t="shared" si="2"/>
        <v>0</v>
      </c>
      <c r="G63" s="206"/>
    </row>
    <row r="64" spans="1:7" ht="12.75">
      <c r="A64" s="161">
        <f t="shared" si="1"/>
        <v>54</v>
      </c>
      <c r="B64" s="162">
        <v>2.2507</v>
      </c>
      <c r="C64" s="163" t="s">
        <v>516</v>
      </c>
      <c r="D64" s="164">
        <v>2</v>
      </c>
      <c r="E64" s="205"/>
      <c r="F64" s="164">
        <f t="shared" si="2"/>
        <v>0</v>
      </c>
      <c r="G64" s="206"/>
    </row>
    <row r="65" spans="1:7" ht="12.75">
      <c r="A65" s="161">
        <f t="shared" si="1"/>
        <v>55</v>
      </c>
      <c r="B65" s="162">
        <v>2.2509</v>
      </c>
      <c r="C65" s="163" t="s">
        <v>517</v>
      </c>
      <c r="D65" s="164">
        <v>2</v>
      </c>
      <c r="E65" s="205"/>
      <c r="F65" s="164">
        <f t="shared" si="2"/>
        <v>0</v>
      </c>
      <c r="G65" s="206"/>
    </row>
    <row r="66" spans="1:7" ht="12.75">
      <c r="A66" s="161">
        <f t="shared" si="1"/>
        <v>56</v>
      </c>
      <c r="B66" s="162">
        <v>2.251</v>
      </c>
      <c r="C66" s="163" t="s">
        <v>518</v>
      </c>
      <c r="D66" s="164">
        <v>2</v>
      </c>
      <c r="E66" s="205"/>
      <c r="F66" s="164">
        <f t="shared" si="2"/>
        <v>0</v>
      </c>
      <c r="G66" s="206"/>
    </row>
    <row r="67" spans="1:7" ht="12.75">
      <c r="A67" s="161">
        <f t="shared" si="1"/>
        <v>57</v>
      </c>
      <c r="B67" s="162">
        <v>2.2514</v>
      </c>
      <c r="C67" s="163" t="s">
        <v>519</v>
      </c>
      <c r="D67" s="164">
        <v>2</v>
      </c>
      <c r="E67" s="205"/>
      <c r="F67" s="164">
        <f t="shared" si="2"/>
        <v>0</v>
      </c>
      <c r="G67" s="206"/>
    </row>
    <row r="68" spans="1:7" ht="12.75">
      <c r="A68" s="161">
        <f t="shared" si="1"/>
        <v>58</v>
      </c>
      <c r="B68" s="162">
        <v>2.2521</v>
      </c>
      <c r="C68" s="163" t="s">
        <v>520</v>
      </c>
      <c r="D68" s="164">
        <v>2</v>
      </c>
      <c r="E68" s="205"/>
      <c r="F68" s="164">
        <f t="shared" si="2"/>
        <v>0</v>
      </c>
      <c r="G68" s="206"/>
    </row>
    <row r="69" spans="1:7" ht="12.75">
      <c r="A69" s="161">
        <f t="shared" si="1"/>
        <v>59</v>
      </c>
      <c r="B69" s="162">
        <v>2.2522</v>
      </c>
      <c r="C69" s="163" t="s">
        <v>521</v>
      </c>
      <c r="D69" s="164">
        <v>2</v>
      </c>
      <c r="E69" s="205"/>
      <c r="F69" s="164">
        <f t="shared" si="2"/>
        <v>0</v>
      </c>
      <c r="G69" s="206"/>
    </row>
    <row r="70" spans="1:7" ht="12.75">
      <c r="A70" s="161">
        <f t="shared" si="1"/>
        <v>60</v>
      </c>
      <c r="B70" s="162">
        <v>2.2523</v>
      </c>
      <c r="C70" s="163" t="s">
        <v>522</v>
      </c>
      <c r="D70" s="164">
        <v>2</v>
      </c>
      <c r="E70" s="205"/>
      <c r="F70" s="164">
        <f t="shared" si="2"/>
        <v>0</v>
      </c>
      <c r="G70" s="206"/>
    </row>
    <row r="71" spans="1:7" ht="12.75">
      <c r="A71" s="161">
        <f t="shared" si="1"/>
        <v>61</v>
      </c>
      <c r="B71" s="162">
        <v>2.2525</v>
      </c>
      <c r="C71" s="163" t="s">
        <v>523</v>
      </c>
      <c r="D71" s="164">
        <v>2</v>
      </c>
      <c r="E71" s="205"/>
      <c r="F71" s="164">
        <f t="shared" si="2"/>
        <v>0</v>
      </c>
      <c r="G71" s="206"/>
    </row>
    <row r="72" spans="1:7" ht="12.75">
      <c r="A72" s="161">
        <f t="shared" si="1"/>
        <v>62</v>
      </c>
      <c r="B72" s="162">
        <v>2.327091</v>
      </c>
      <c r="C72" s="163" t="s">
        <v>524</v>
      </c>
      <c r="D72" s="164">
        <v>2</v>
      </c>
      <c r="E72" s="205"/>
      <c r="F72" s="164">
        <f t="shared" si="2"/>
        <v>0</v>
      </c>
      <c r="G72" s="206"/>
    </row>
    <row r="73" spans="1:7" ht="12.75">
      <c r="A73" s="161">
        <f t="shared" si="1"/>
        <v>63</v>
      </c>
      <c r="B73" s="162">
        <v>2.327092</v>
      </c>
      <c r="C73" s="163" t="s">
        <v>525</v>
      </c>
      <c r="D73" s="164">
        <v>2</v>
      </c>
      <c r="E73" s="205"/>
      <c r="F73" s="164">
        <f t="shared" si="2"/>
        <v>0</v>
      </c>
      <c r="G73" s="206"/>
    </row>
    <row r="74" spans="1:7" ht="12.75">
      <c r="A74" s="161">
        <f t="shared" si="1"/>
        <v>64</v>
      </c>
      <c r="B74" s="162">
        <v>2.327093</v>
      </c>
      <c r="C74" s="163" t="s">
        <v>526</v>
      </c>
      <c r="D74" s="164">
        <v>2</v>
      </c>
      <c r="E74" s="205"/>
      <c r="F74" s="164">
        <f t="shared" si="2"/>
        <v>0</v>
      </c>
      <c r="G74" s="206"/>
    </row>
    <row r="75" spans="1:7" ht="12.75">
      <c r="A75" s="161">
        <f aca="true" t="shared" si="3" ref="A75:A119">+A74+1</f>
        <v>65</v>
      </c>
      <c r="B75" s="162">
        <v>2.3271</v>
      </c>
      <c r="C75" s="163" t="s">
        <v>527</v>
      </c>
      <c r="D75" s="167">
        <v>2</v>
      </c>
      <c r="E75" s="205"/>
      <c r="F75" s="164">
        <f t="shared" si="2"/>
        <v>0</v>
      </c>
      <c r="G75" s="206"/>
    </row>
    <row r="76" spans="1:7" ht="12.75">
      <c r="A76" s="161">
        <f t="shared" si="3"/>
        <v>66</v>
      </c>
      <c r="B76" s="162">
        <v>2.4</v>
      </c>
      <c r="C76" s="163" t="s">
        <v>528</v>
      </c>
      <c r="D76" s="167">
        <v>2</v>
      </c>
      <c r="E76" s="205"/>
      <c r="F76" s="164">
        <f t="shared" si="2"/>
        <v>0</v>
      </c>
      <c r="G76" s="206"/>
    </row>
    <row r="77" spans="1:7" ht="12.75">
      <c r="A77" s="161">
        <f t="shared" si="3"/>
        <v>67</v>
      </c>
      <c r="B77" s="162">
        <v>2.4001</v>
      </c>
      <c r="C77" s="163" t="s">
        <v>529</v>
      </c>
      <c r="D77" s="167">
        <v>2</v>
      </c>
      <c r="E77" s="205"/>
      <c r="F77" s="164">
        <f t="shared" si="2"/>
        <v>0</v>
      </c>
      <c r="G77" s="206"/>
    </row>
    <row r="78" spans="1:7" ht="12.75">
      <c r="A78" s="161">
        <f t="shared" si="3"/>
        <v>68</v>
      </c>
      <c r="B78" s="162">
        <v>2.40013</v>
      </c>
      <c r="C78" s="163" t="s">
        <v>530</v>
      </c>
      <c r="D78" s="167">
        <v>2</v>
      </c>
      <c r="E78" s="205"/>
      <c r="F78" s="164">
        <f t="shared" si="2"/>
        <v>0</v>
      </c>
      <c r="G78" s="206"/>
    </row>
    <row r="79" spans="1:7" ht="12.75">
      <c r="A79" s="161">
        <f t="shared" si="3"/>
        <v>69</v>
      </c>
      <c r="B79" s="162">
        <v>2.40203</v>
      </c>
      <c r="C79" s="163" t="s">
        <v>531</v>
      </c>
      <c r="D79" s="167">
        <v>2</v>
      </c>
      <c r="E79" s="205"/>
      <c r="F79" s="164">
        <f t="shared" si="2"/>
        <v>0</v>
      </c>
      <c r="G79" s="206"/>
    </row>
    <row r="80" spans="1:7" ht="12.75">
      <c r="A80" s="161">
        <f t="shared" si="3"/>
        <v>70</v>
      </c>
      <c r="B80" s="162">
        <v>2.430011</v>
      </c>
      <c r="C80" s="163" t="s">
        <v>532</v>
      </c>
      <c r="D80" s="167">
        <v>2</v>
      </c>
      <c r="E80" s="205"/>
      <c r="F80" s="164">
        <f t="shared" si="2"/>
        <v>0</v>
      </c>
      <c r="G80" s="206"/>
    </row>
    <row r="81" spans="1:7" ht="12.75">
      <c r="A81" s="161">
        <f t="shared" si="3"/>
        <v>71</v>
      </c>
      <c r="B81" s="162">
        <v>2.430012</v>
      </c>
      <c r="C81" s="176" t="s">
        <v>533</v>
      </c>
      <c r="D81" s="167">
        <v>2</v>
      </c>
      <c r="E81" s="205"/>
      <c r="F81" s="164">
        <f t="shared" si="2"/>
        <v>0</v>
      </c>
      <c r="G81" s="206"/>
    </row>
    <row r="82" spans="1:7" ht="12.75">
      <c r="A82" s="161">
        <f t="shared" si="3"/>
        <v>72</v>
      </c>
      <c r="B82" s="162">
        <v>2.4301</v>
      </c>
      <c r="C82" s="163" t="s">
        <v>534</v>
      </c>
      <c r="D82" s="167">
        <v>2</v>
      </c>
      <c r="E82" s="205"/>
      <c r="F82" s="164">
        <f t="shared" si="2"/>
        <v>0</v>
      </c>
      <c r="G82" s="206"/>
    </row>
    <row r="83" spans="1:7" ht="12.75">
      <c r="A83" s="161">
        <f>+A82+1</f>
        <v>73</v>
      </c>
      <c r="B83" s="162">
        <v>2.43011</v>
      </c>
      <c r="C83" s="163" t="s">
        <v>535</v>
      </c>
      <c r="D83" s="167">
        <v>2</v>
      </c>
      <c r="E83" s="205"/>
      <c r="F83" s="164">
        <f t="shared" si="2"/>
        <v>0</v>
      </c>
      <c r="G83" s="206"/>
    </row>
    <row r="84" spans="1:7" ht="12.75">
      <c r="A84" s="161">
        <f t="shared" si="3"/>
        <v>74</v>
      </c>
      <c r="B84" s="162">
        <v>2.43012</v>
      </c>
      <c r="C84" s="163" t="s">
        <v>536</v>
      </c>
      <c r="D84" s="167">
        <v>2</v>
      </c>
      <c r="E84" s="205"/>
      <c r="F84" s="164">
        <f aca="true" t="shared" si="4" ref="F84:F119">D84*E84</f>
        <v>0</v>
      </c>
      <c r="G84" s="206"/>
    </row>
    <row r="85" spans="1:7" ht="12.75">
      <c r="A85" s="161">
        <f t="shared" si="3"/>
        <v>75</v>
      </c>
      <c r="B85" s="162">
        <v>2.43014</v>
      </c>
      <c r="C85" s="163" t="s">
        <v>537</v>
      </c>
      <c r="D85" s="167">
        <v>2</v>
      </c>
      <c r="E85" s="205"/>
      <c r="F85" s="164">
        <f t="shared" si="4"/>
        <v>0</v>
      </c>
      <c r="G85" s="206"/>
    </row>
    <row r="86" spans="1:7" ht="12.75">
      <c r="A86" s="161">
        <f t="shared" si="3"/>
        <v>76</v>
      </c>
      <c r="B86" s="162">
        <v>2.40053</v>
      </c>
      <c r="C86" s="163" t="s">
        <v>538</v>
      </c>
      <c r="D86" s="167">
        <v>2</v>
      </c>
      <c r="E86" s="205"/>
      <c r="F86" s="164">
        <f t="shared" si="4"/>
        <v>0</v>
      </c>
      <c r="G86" s="206"/>
    </row>
    <row r="87" spans="1:7" ht="12.75">
      <c r="A87" s="161">
        <f t="shared" si="3"/>
        <v>77</v>
      </c>
      <c r="B87" s="162">
        <v>2.4304</v>
      </c>
      <c r="C87" s="163" t="s">
        <v>539</v>
      </c>
      <c r="D87" s="167">
        <v>2</v>
      </c>
      <c r="E87" s="205"/>
      <c r="F87" s="164">
        <f t="shared" si="4"/>
        <v>0</v>
      </c>
      <c r="G87" s="206"/>
    </row>
    <row r="88" spans="1:7" ht="12.75">
      <c r="A88" s="161">
        <f t="shared" si="3"/>
        <v>78</v>
      </c>
      <c r="B88" s="162">
        <v>2.43044</v>
      </c>
      <c r="C88" s="163" t="s">
        <v>540</v>
      </c>
      <c r="D88" s="167">
        <v>2</v>
      </c>
      <c r="E88" s="205"/>
      <c r="F88" s="164">
        <f t="shared" si="4"/>
        <v>0</v>
      </c>
      <c r="G88" s="206"/>
    </row>
    <row r="89" spans="1:7" ht="12.75">
      <c r="A89" s="161">
        <f t="shared" si="3"/>
        <v>79</v>
      </c>
      <c r="B89" s="162">
        <v>2.43135</v>
      </c>
      <c r="C89" s="163" t="s">
        <v>541</v>
      </c>
      <c r="D89" s="167">
        <v>2</v>
      </c>
      <c r="E89" s="205"/>
      <c r="F89" s="164">
        <f t="shared" si="4"/>
        <v>0</v>
      </c>
      <c r="G89" s="206"/>
    </row>
    <row r="90" spans="1:7" ht="12.75">
      <c r="A90" s="161">
        <f t="shared" si="3"/>
        <v>80</v>
      </c>
      <c r="B90" s="162">
        <v>2.43136</v>
      </c>
      <c r="C90" s="163" t="s">
        <v>542</v>
      </c>
      <c r="D90" s="167">
        <v>2</v>
      </c>
      <c r="E90" s="205"/>
      <c r="F90" s="164">
        <f t="shared" si="4"/>
        <v>0</v>
      </c>
      <c r="G90" s="206"/>
    </row>
    <row r="91" spans="1:7" ht="15.75">
      <c r="A91" s="161"/>
      <c r="B91" s="178"/>
      <c r="C91" s="168" t="s">
        <v>48</v>
      </c>
      <c r="D91" s="167"/>
      <c r="E91" s="205"/>
      <c r="F91" s="164"/>
      <c r="G91" s="206"/>
    </row>
    <row r="92" spans="1:7" ht="25.5">
      <c r="A92" s="161">
        <v>81</v>
      </c>
      <c r="B92" s="162">
        <v>2.3025</v>
      </c>
      <c r="C92" s="163" t="s">
        <v>543</v>
      </c>
      <c r="D92" s="167">
        <v>3</v>
      </c>
      <c r="E92" s="205"/>
      <c r="F92" s="164">
        <f t="shared" si="4"/>
        <v>0</v>
      </c>
      <c r="G92" s="206"/>
    </row>
    <row r="93" spans="1:7" ht="25.5">
      <c r="A93" s="161">
        <f t="shared" si="3"/>
        <v>82</v>
      </c>
      <c r="B93" s="162">
        <v>2.50102</v>
      </c>
      <c r="C93" s="163" t="s">
        <v>544</v>
      </c>
      <c r="D93" s="167">
        <v>3</v>
      </c>
      <c r="E93" s="205"/>
      <c r="F93" s="164">
        <f t="shared" si="4"/>
        <v>0</v>
      </c>
      <c r="G93" s="206"/>
    </row>
    <row r="94" spans="1:7" ht="25.5">
      <c r="A94" s="161">
        <f t="shared" si="3"/>
        <v>83</v>
      </c>
      <c r="B94" s="162">
        <v>2.31</v>
      </c>
      <c r="C94" s="163" t="s">
        <v>545</v>
      </c>
      <c r="D94" s="167">
        <v>3</v>
      </c>
      <c r="E94" s="205"/>
      <c r="F94" s="164">
        <f t="shared" si="4"/>
        <v>0</v>
      </c>
      <c r="G94" s="206"/>
    </row>
    <row r="95" spans="1:7" ht="12.75">
      <c r="A95" s="161">
        <f t="shared" si="3"/>
        <v>84</v>
      </c>
      <c r="B95" s="162">
        <v>2.3062</v>
      </c>
      <c r="C95" s="163" t="s">
        <v>546</v>
      </c>
      <c r="D95" s="167">
        <v>3</v>
      </c>
      <c r="E95" s="205"/>
      <c r="F95" s="164">
        <f t="shared" si="4"/>
        <v>0</v>
      </c>
      <c r="G95" s="206"/>
    </row>
    <row r="96" spans="1:7" ht="12.75">
      <c r="A96" s="161">
        <f t="shared" si="3"/>
        <v>85</v>
      </c>
      <c r="B96" s="162">
        <v>2.51</v>
      </c>
      <c r="C96" s="163" t="s">
        <v>547</v>
      </c>
      <c r="D96" s="167">
        <v>3</v>
      </c>
      <c r="E96" s="205"/>
      <c r="F96" s="164">
        <f t="shared" si="4"/>
        <v>0</v>
      </c>
      <c r="G96" s="206"/>
    </row>
    <row r="97" spans="1:7" ht="12.75">
      <c r="A97" s="161">
        <f t="shared" si="3"/>
        <v>86</v>
      </c>
      <c r="B97" s="162">
        <v>2.2701</v>
      </c>
      <c r="C97" s="163" t="s">
        <v>548</v>
      </c>
      <c r="D97" s="167">
        <v>3</v>
      </c>
      <c r="E97" s="205"/>
      <c r="F97" s="164">
        <f t="shared" si="4"/>
        <v>0</v>
      </c>
      <c r="G97" s="206"/>
    </row>
    <row r="98" spans="1:7" ht="25.5">
      <c r="A98" s="161">
        <f t="shared" si="3"/>
        <v>87</v>
      </c>
      <c r="B98" s="162">
        <v>2.3074</v>
      </c>
      <c r="C98" s="163" t="s">
        <v>549</v>
      </c>
      <c r="D98" s="167">
        <v>3</v>
      </c>
      <c r="E98" s="205"/>
      <c r="F98" s="164">
        <f t="shared" si="4"/>
        <v>0</v>
      </c>
      <c r="G98" s="206"/>
    </row>
    <row r="99" spans="1:7" ht="25.5">
      <c r="A99" s="161">
        <f t="shared" si="3"/>
        <v>88</v>
      </c>
      <c r="B99" s="162">
        <v>2.30701</v>
      </c>
      <c r="C99" s="163" t="s">
        <v>550</v>
      </c>
      <c r="D99" s="167">
        <v>3</v>
      </c>
      <c r="E99" s="205"/>
      <c r="F99" s="164">
        <f t="shared" si="4"/>
        <v>0</v>
      </c>
      <c r="G99" s="210"/>
    </row>
    <row r="100" spans="1:7" ht="25.5">
      <c r="A100" s="161">
        <f t="shared" si="3"/>
        <v>89</v>
      </c>
      <c r="B100" s="162">
        <v>2.30741</v>
      </c>
      <c r="C100" s="163" t="s">
        <v>551</v>
      </c>
      <c r="D100" s="167">
        <v>3</v>
      </c>
      <c r="E100" s="205"/>
      <c r="F100" s="164">
        <f t="shared" si="4"/>
        <v>0</v>
      </c>
      <c r="G100" s="210"/>
    </row>
    <row r="101" spans="1:7" ht="25.5">
      <c r="A101" s="161">
        <f t="shared" si="3"/>
        <v>90</v>
      </c>
      <c r="B101" s="162">
        <v>2.30643</v>
      </c>
      <c r="C101" s="163" t="s">
        <v>552</v>
      </c>
      <c r="D101" s="167">
        <v>3</v>
      </c>
      <c r="E101" s="205"/>
      <c r="F101" s="164">
        <f t="shared" si="4"/>
        <v>0</v>
      </c>
      <c r="G101" s="210"/>
    </row>
    <row r="102" spans="1:7" ht="25.5">
      <c r="A102" s="161">
        <f t="shared" si="3"/>
        <v>91</v>
      </c>
      <c r="B102" s="162" t="s">
        <v>553</v>
      </c>
      <c r="C102" s="163" t="s">
        <v>554</v>
      </c>
      <c r="D102" s="167">
        <v>3</v>
      </c>
      <c r="E102" s="205"/>
      <c r="F102" s="164">
        <f t="shared" si="4"/>
        <v>0</v>
      </c>
      <c r="G102" s="210"/>
    </row>
    <row r="103" spans="1:7" ht="25.5">
      <c r="A103" s="161">
        <f t="shared" si="3"/>
        <v>92</v>
      </c>
      <c r="B103" s="162">
        <v>2.50114</v>
      </c>
      <c r="C103" s="163" t="s">
        <v>555</v>
      </c>
      <c r="D103" s="167">
        <v>3</v>
      </c>
      <c r="E103" s="205"/>
      <c r="F103" s="164">
        <f t="shared" si="4"/>
        <v>0</v>
      </c>
      <c r="G103" s="210"/>
    </row>
    <row r="104" spans="1:7" ht="25.5">
      <c r="A104" s="161">
        <v>93</v>
      </c>
      <c r="B104" s="162">
        <v>2.308</v>
      </c>
      <c r="C104" s="163" t="s">
        <v>556</v>
      </c>
      <c r="D104" s="167">
        <v>3</v>
      </c>
      <c r="E104" s="205"/>
      <c r="F104" s="164">
        <f t="shared" si="4"/>
        <v>0</v>
      </c>
      <c r="G104" s="206"/>
    </row>
    <row r="105" spans="1:7" ht="25.5">
      <c r="A105" s="161">
        <f t="shared" si="3"/>
        <v>94</v>
      </c>
      <c r="B105" s="162">
        <v>2.305</v>
      </c>
      <c r="C105" s="163" t="s">
        <v>557</v>
      </c>
      <c r="D105" s="167">
        <v>3</v>
      </c>
      <c r="E105" s="205"/>
      <c r="F105" s="164">
        <f t="shared" si="4"/>
        <v>0</v>
      </c>
      <c r="G105" s="206"/>
    </row>
    <row r="106" spans="1:7" ht="25.5">
      <c r="A106" s="161">
        <f t="shared" si="3"/>
        <v>95</v>
      </c>
      <c r="B106" s="162">
        <v>2.3022</v>
      </c>
      <c r="C106" s="163" t="s">
        <v>558</v>
      </c>
      <c r="D106" s="167">
        <v>3</v>
      </c>
      <c r="E106" s="205"/>
      <c r="F106" s="164">
        <f t="shared" si="4"/>
        <v>0</v>
      </c>
      <c r="G106" s="210"/>
    </row>
    <row r="107" spans="1:7" ht="38.25">
      <c r="A107" s="161">
        <f t="shared" si="3"/>
        <v>96</v>
      </c>
      <c r="B107" s="162">
        <v>2.304</v>
      </c>
      <c r="C107" s="163" t="s">
        <v>559</v>
      </c>
      <c r="D107" s="167">
        <v>3</v>
      </c>
      <c r="E107" s="205"/>
      <c r="F107" s="164">
        <f t="shared" si="4"/>
        <v>0</v>
      </c>
      <c r="G107" s="210"/>
    </row>
    <row r="108" spans="1:7" ht="25.5">
      <c r="A108" s="161">
        <f t="shared" si="3"/>
        <v>97</v>
      </c>
      <c r="B108" s="162">
        <v>2.5032</v>
      </c>
      <c r="C108" s="163" t="s">
        <v>560</v>
      </c>
      <c r="D108" s="167">
        <v>3</v>
      </c>
      <c r="E108" s="205"/>
      <c r="F108" s="164">
        <f t="shared" si="4"/>
        <v>0</v>
      </c>
      <c r="G108" s="206"/>
    </row>
    <row r="109" spans="1:7" ht="38.25">
      <c r="A109" s="161">
        <f t="shared" si="3"/>
        <v>98</v>
      </c>
      <c r="B109" s="162">
        <v>2.501202</v>
      </c>
      <c r="C109" s="163" t="s">
        <v>561</v>
      </c>
      <c r="D109" s="167">
        <v>3</v>
      </c>
      <c r="E109" s="212"/>
      <c r="F109" s="164">
        <f t="shared" si="4"/>
        <v>0</v>
      </c>
      <c r="G109" s="211"/>
    </row>
    <row r="110" spans="1:7" ht="12.75">
      <c r="A110" s="161">
        <f t="shared" si="3"/>
        <v>99</v>
      </c>
      <c r="B110" s="162">
        <v>2.313</v>
      </c>
      <c r="C110" s="163" t="s">
        <v>562</v>
      </c>
      <c r="D110" s="167">
        <v>3</v>
      </c>
      <c r="E110" s="212"/>
      <c r="F110" s="164">
        <f t="shared" si="4"/>
        <v>0</v>
      </c>
      <c r="G110" s="213"/>
    </row>
    <row r="111" spans="1:7" ht="12.75">
      <c r="A111" s="161">
        <f t="shared" si="3"/>
        <v>100</v>
      </c>
      <c r="B111" s="162">
        <v>2.502</v>
      </c>
      <c r="C111" s="163" t="s">
        <v>563</v>
      </c>
      <c r="D111" s="167">
        <v>3</v>
      </c>
      <c r="E111" s="212"/>
      <c r="F111" s="164">
        <f t="shared" si="4"/>
        <v>0</v>
      </c>
      <c r="G111" s="213"/>
    </row>
    <row r="112" spans="1:7" ht="25.5">
      <c r="A112" s="161">
        <f t="shared" si="3"/>
        <v>101</v>
      </c>
      <c r="B112" s="162">
        <v>2.90211</v>
      </c>
      <c r="C112" s="163" t="s">
        <v>564</v>
      </c>
      <c r="D112" s="167">
        <v>3</v>
      </c>
      <c r="E112" s="212"/>
      <c r="F112" s="164">
        <f t="shared" si="4"/>
        <v>0</v>
      </c>
      <c r="G112" s="213"/>
    </row>
    <row r="113" spans="1:7" ht="25.5">
      <c r="A113" s="161">
        <f t="shared" si="3"/>
        <v>102</v>
      </c>
      <c r="B113" s="162">
        <v>2.90212</v>
      </c>
      <c r="C113" s="163" t="s">
        <v>565</v>
      </c>
      <c r="D113" s="167">
        <v>3</v>
      </c>
      <c r="E113" s="212"/>
      <c r="F113" s="164">
        <f t="shared" si="4"/>
        <v>0</v>
      </c>
      <c r="G113" s="213"/>
    </row>
    <row r="114" spans="1:7" ht="25.5">
      <c r="A114" s="161">
        <f t="shared" si="3"/>
        <v>103</v>
      </c>
      <c r="B114" s="162">
        <v>2.90101</v>
      </c>
      <c r="C114" s="163" t="s">
        <v>566</v>
      </c>
      <c r="D114" s="167">
        <v>3</v>
      </c>
      <c r="E114" s="212"/>
      <c r="F114" s="164">
        <f t="shared" si="4"/>
        <v>0</v>
      </c>
      <c r="G114" s="213"/>
    </row>
    <row r="115" spans="1:7" ht="25.5">
      <c r="A115" s="161">
        <f t="shared" si="3"/>
        <v>104</v>
      </c>
      <c r="B115" s="162">
        <v>2.90102</v>
      </c>
      <c r="C115" s="163" t="s">
        <v>567</v>
      </c>
      <c r="D115" s="167">
        <v>3</v>
      </c>
      <c r="E115" s="212"/>
      <c r="F115" s="164">
        <f t="shared" si="4"/>
        <v>0</v>
      </c>
      <c r="G115" s="213"/>
    </row>
    <row r="116" spans="1:7" ht="12.75">
      <c r="A116" s="161">
        <f t="shared" si="3"/>
        <v>105</v>
      </c>
      <c r="B116" s="162">
        <v>2.903</v>
      </c>
      <c r="C116" s="163" t="s">
        <v>568</v>
      </c>
      <c r="D116" s="167">
        <v>3</v>
      </c>
      <c r="E116" s="212"/>
      <c r="F116" s="164">
        <f t="shared" si="4"/>
        <v>0</v>
      </c>
      <c r="G116" s="213"/>
    </row>
    <row r="117" spans="1:7" ht="25.5">
      <c r="A117" s="161">
        <f t="shared" si="3"/>
        <v>106</v>
      </c>
      <c r="B117" s="162">
        <v>2.9022</v>
      </c>
      <c r="C117" s="163" t="s">
        <v>569</v>
      </c>
      <c r="D117" s="167">
        <v>3</v>
      </c>
      <c r="E117" s="212"/>
      <c r="F117" s="164">
        <f t="shared" si="4"/>
        <v>0</v>
      </c>
      <c r="G117" s="213"/>
    </row>
    <row r="118" spans="1:7" ht="12.75">
      <c r="A118" s="161">
        <f t="shared" si="3"/>
        <v>107</v>
      </c>
      <c r="B118" s="162">
        <v>2.916</v>
      </c>
      <c r="C118" s="163" t="s">
        <v>570</v>
      </c>
      <c r="D118" s="167">
        <v>3</v>
      </c>
      <c r="E118" s="212"/>
      <c r="F118" s="164">
        <f t="shared" si="4"/>
        <v>0</v>
      </c>
      <c r="G118" s="213"/>
    </row>
    <row r="119" spans="1:7" ht="12.75">
      <c r="A119" s="161">
        <f t="shared" si="3"/>
        <v>108</v>
      </c>
      <c r="B119" s="162">
        <v>2.9025</v>
      </c>
      <c r="C119" s="163" t="s">
        <v>571</v>
      </c>
      <c r="D119" s="167">
        <v>3</v>
      </c>
      <c r="E119" s="212"/>
      <c r="F119" s="164">
        <f t="shared" si="4"/>
        <v>0</v>
      </c>
      <c r="G119" s="213"/>
    </row>
    <row r="120" spans="1:7" ht="13.5" thickBot="1">
      <c r="A120" s="365" t="s">
        <v>226</v>
      </c>
      <c r="B120" s="366"/>
      <c r="C120" s="366"/>
      <c r="D120" s="180" t="s">
        <v>572</v>
      </c>
      <c r="E120" s="180">
        <f>SUM(E9:E119)</f>
        <v>0</v>
      </c>
      <c r="F120" s="180">
        <f>SUM(F9:F119)</f>
        <v>0</v>
      </c>
      <c r="G120" s="214"/>
    </row>
    <row r="121" spans="1:3" ht="12.75">
      <c r="A121" s="166"/>
      <c r="B121" s="215"/>
      <c r="C121" s="166"/>
    </row>
    <row r="122" spans="2:6" ht="18.75">
      <c r="B122" s="216" t="s">
        <v>232</v>
      </c>
      <c r="C122" s="217"/>
      <c r="D122" s="217"/>
      <c r="E122" s="217"/>
      <c r="F122" s="217"/>
    </row>
    <row r="123" spans="2:6" ht="18.75">
      <c r="B123" s="218"/>
      <c r="C123" s="219"/>
      <c r="D123" s="219"/>
      <c r="E123" s="219"/>
      <c r="F123" s="219"/>
    </row>
    <row r="124" spans="2:6" ht="18.75">
      <c r="B124" s="218" t="s">
        <v>233</v>
      </c>
      <c r="C124" s="219"/>
      <c r="D124" s="219"/>
      <c r="E124" s="219"/>
      <c r="F124" s="219"/>
    </row>
    <row r="125" spans="2:6" ht="18.75">
      <c r="B125" s="218"/>
      <c r="C125" s="219"/>
      <c r="D125" s="219"/>
      <c r="E125" s="219"/>
      <c r="F125" s="219"/>
    </row>
    <row r="126" spans="2:6" ht="18.75">
      <c r="B126" s="218" t="s">
        <v>575</v>
      </c>
      <c r="C126" s="219"/>
      <c r="D126" s="219"/>
      <c r="E126" s="219"/>
      <c r="F126" s="219"/>
    </row>
    <row r="127" spans="2:6" ht="18.75">
      <c r="B127" s="218"/>
      <c r="C127" s="219"/>
      <c r="D127" s="219"/>
      <c r="E127" s="219"/>
      <c r="F127" s="219"/>
    </row>
    <row r="128" spans="2:6" ht="18.75">
      <c r="B128" s="218" t="s">
        <v>235</v>
      </c>
      <c r="C128" s="219"/>
      <c r="D128" s="219"/>
      <c r="E128" s="219"/>
      <c r="F128" s="219"/>
    </row>
    <row r="129" spans="2:6" ht="12.75">
      <c r="B129" s="146"/>
      <c r="D129" s="146"/>
      <c r="E129" s="146"/>
      <c r="F129" s="146"/>
    </row>
    <row r="130" spans="2:6" ht="12.75">
      <c r="B130" s="146"/>
      <c r="D130" s="146"/>
      <c r="E130" s="146"/>
      <c r="F130" s="146"/>
    </row>
    <row r="131" spans="2:6" ht="12.75">
      <c r="B131" s="146"/>
      <c r="D131" s="146"/>
      <c r="E131" s="146"/>
      <c r="F131" s="146"/>
    </row>
    <row r="132" spans="1:7" ht="24" customHeight="1">
      <c r="A132" s="166"/>
      <c r="B132" s="220" t="s">
        <v>594</v>
      </c>
      <c r="C132" s="367"/>
      <c r="D132" s="367"/>
      <c r="E132" s="367"/>
      <c r="F132" s="367"/>
      <c r="G132" s="367"/>
    </row>
    <row r="133" spans="1:7" s="222" customFormat="1" ht="85.5" customHeight="1">
      <c r="A133" s="221"/>
      <c r="B133" s="368" t="s">
        <v>595</v>
      </c>
      <c r="C133" s="368"/>
      <c r="D133" s="368"/>
      <c r="E133" s="368"/>
      <c r="F133" s="368"/>
      <c r="G133" s="368"/>
    </row>
    <row r="134" spans="1:7" s="222" customFormat="1" ht="134.25" customHeight="1">
      <c r="A134" s="221"/>
      <c r="B134" s="363" t="s">
        <v>596</v>
      </c>
      <c r="C134" s="363"/>
      <c r="D134" s="363"/>
      <c r="E134" s="363"/>
      <c r="F134" s="363"/>
      <c r="G134" s="363"/>
    </row>
    <row r="135" spans="2:7" ht="72" customHeight="1">
      <c r="B135" s="360" t="s">
        <v>597</v>
      </c>
      <c r="C135" s="360"/>
      <c r="D135" s="360"/>
      <c r="E135" s="360"/>
      <c r="F135" s="360"/>
      <c r="G135" s="360"/>
    </row>
    <row r="136" spans="2:7" ht="156" customHeight="1">
      <c r="B136" s="363" t="s">
        <v>598</v>
      </c>
      <c r="C136" s="363"/>
      <c r="D136" s="363"/>
      <c r="E136" s="363"/>
      <c r="F136" s="363"/>
      <c r="G136" s="363"/>
    </row>
    <row r="137" spans="2:7" ht="20.25">
      <c r="B137" s="361" t="s">
        <v>578</v>
      </c>
      <c r="C137" s="361"/>
      <c r="D137" s="361"/>
      <c r="E137" s="361"/>
      <c r="F137" s="361"/>
      <c r="G137" s="361"/>
    </row>
    <row r="138" spans="2:8" ht="81" customHeight="1">
      <c r="B138" s="362" t="s">
        <v>599</v>
      </c>
      <c r="C138" s="362"/>
      <c r="D138" s="362"/>
      <c r="E138" s="362"/>
      <c r="F138" s="362"/>
      <c r="G138" s="362"/>
      <c r="H138" s="166"/>
    </row>
    <row r="139" spans="2:7" ht="69" customHeight="1">
      <c r="B139" s="362" t="s">
        <v>600</v>
      </c>
      <c r="C139" s="362"/>
      <c r="D139" s="362"/>
      <c r="E139" s="362"/>
      <c r="F139" s="362"/>
      <c r="G139" s="362"/>
    </row>
    <row r="140" spans="2:7" ht="84" customHeight="1">
      <c r="B140" s="362" t="s">
        <v>601</v>
      </c>
      <c r="C140" s="362"/>
      <c r="D140" s="362"/>
      <c r="E140" s="362"/>
      <c r="F140" s="362"/>
      <c r="G140" s="362"/>
    </row>
    <row r="141" spans="2:7" ht="20.25">
      <c r="B141" s="223"/>
      <c r="C141" s="223"/>
      <c r="D141" s="223"/>
      <c r="E141" s="223"/>
      <c r="F141" s="223"/>
      <c r="G141" s="223"/>
    </row>
    <row r="142" spans="2:7" ht="20.25">
      <c r="B142" s="224"/>
      <c r="C142" s="225"/>
      <c r="D142" s="226"/>
      <c r="E142" s="226"/>
      <c r="F142" s="226"/>
      <c r="G142" s="225"/>
    </row>
  </sheetData>
  <sheetProtection/>
  <mergeCells count="11">
    <mergeCell ref="A5:F5"/>
    <mergeCell ref="A120:C120"/>
    <mergeCell ref="C132:G132"/>
    <mergeCell ref="B133:G133"/>
    <mergeCell ref="B134:G134"/>
    <mergeCell ref="B135:G135"/>
    <mergeCell ref="B137:G137"/>
    <mergeCell ref="B138:G138"/>
    <mergeCell ref="B139:G139"/>
    <mergeCell ref="B140:G140"/>
    <mergeCell ref="B136:G136"/>
  </mergeCells>
  <printOptions/>
  <pageMargins left="0.7086614173228347" right="0.11811023622047245" top="0.35433070866141736" bottom="0.15748031496062992"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142"/>
  <sheetViews>
    <sheetView zoomScalePageLayoutView="0" workbookViewId="0" topLeftCell="A87">
      <selection activeCell="C113" sqref="C113"/>
    </sheetView>
  </sheetViews>
  <sheetFormatPr defaultColWidth="8.8515625" defaultRowHeight="15"/>
  <cols>
    <col min="1" max="1" width="4.421875" style="146" customWidth="1"/>
    <col min="2" max="2" width="8.421875" style="147" customWidth="1"/>
    <col min="3" max="3" width="39.8515625" style="146" customWidth="1"/>
    <col min="4" max="4" width="4.8515625" style="143" customWidth="1"/>
    <col min="5" max="5" width="6.57421875" style="145" customWidth="1"/>
    <col min="6" max="9" width="6.57421875" style="142" customWidth="1"/>
    <col min="10" max="10" width="6.57421875" style="143" customWidth="1"/>
    <col min="11" max="11" width="4.8515625" style="143" customWidth="1"/>
    <col min="12" max="12" width="8.28125" style="144" customWidth="1"/>
    <col min="13" max="13" width="6.421875" style="145" customWidth="1"/>
    <col min="14" max="17" width="6.421875" style="142" customWidth="1"/>
    <col min="18" max="18" width="6.421875" style="143" customWidth="1"/>
    <col min="19" max="19" width="6.8515625" style="143" customWidth="1"/>
    <col min="20" max="20" width="8.28125" style="143" customWidth="1"/>
    <col min="21" max="16384" width="8.8515625" style="146" customWidth="1"/>
  </cols>
  <sheetData>
    <row r="1" spans="1:6" ht="15.75">
      <c r="A1" s="140" t="s">
        <v>448</v>
      </c>
      <c r="B1" s="141"/>
      <c r="C1" s="141"/>
      <c r="D1" s="141"/>
      <c r="E1" s="141"/>
      <c r="F1" s="141"/>
    </row>
    <row r="2" spans="1:6" ht="15.75">
      <c r="A2" s="140" t="s">
        <v>449</v>
      </c>
      <c r="B2" s="141"/>
      <c r="C2" s="141"/>
      <c r="D2" s="141"/>
      <c r="E2" s="141"/>
      <c r="F2" s="141"/>
    </row>
    <row r="3" spans="1:6" ht="15.75">
      <c r="A3" s="140" t="s">
        <v>450</v>
      </c>
      <c r="B3" s="141"/>
      <c r="C3" s="141"/>
      <c r="D3" s="141"/>
      <c r="E3" s="141"/>
      <c r="F3" s="141"/>
    </row>
    <row r="7" spans="1:20" s="150" customFormat="1" ht="12.75">
      <c r="A7" s="148"/>
      <c r="B7" s="148"/>
      <c r="C7" s="148"/>
      <c r="D7" s="148"/>
      <c r="E7" s="148"/>
      <c r="F7" s="148"/>
      <c r="G7" s="148"/>
      <c r="H7" s="148"/>
      <c r="I7" s="148"/>
      <c r="J7" s="148"/>
      <c r="K7" s="148"/>
      <c r="L7" s="149"/>
      <c r="M7" s="148"/>
      <c r="N7" s="148"/>
      <c r="O7" s="148"/>
      <c r="P7" s="148"/>
      <c r="Q7" s="148"/>
      <c r="R7" s="148"/>
      <c r="S7" s="148"/>
      <c r="T7" s="148"/>
    </row>
    <row r="8" spans="1:20" s="150" customFormat="1" ht="12.75">
      <c r="A8" s="148"/>
      <c r="B8" s="148"/>
      <c r="C8" s="148"/>
      <c r="D8" s="148"/>
      <c r="E8" s="148"/>
      <c r="F8" s="148"/>
      <c r="G8" s="148"/>
      <c r="H8" s="148"/>
      <c r="I8" s="148"/>
      <c r="J8" s="148"/>
      <c r="K8" s="148"/>
      <c r="L8" s="149"/>
      <c r="M8" s="148"/>
      <c r="N8" s="148"/>
      <c r="O8" s="148"/>
      <c r="P8" s="148"/>
      <c r="Q8" s="148"/>
      <c r="R8" s="148"/>
      <c r="S8" s="148"/>
      <c r="T8" s="148"/>
    </row>
    <row r="9" spans="1:20" s="142" customFormat="1" ht="12.75">
      <c r="A9" s="371" t="s">
        <v>451</v>
      </c>
      <c r="B9" s="371"/>
      <c r="C9" s="371"/>
      <c r="D9" s="371"/>
      <c r="E9" s="371"/>
      <c r="F9" s="371"/>
      <c r="G9" s="371"/>
      <c r="H9" s="371"/>
      <c r="I9" s="371"/>
      <c r="J9" s="371"/>
      <c r="K9" s="371"/>
      <c r="L9" s="371"/>
      <c r="M9" s="371"/>
      <c r="N9" s="371"/>
      <c r="O9" s="371"/>
      <c r="P9" s="371"/>
      <c r="Q9" s="371"/>
      <c r="R9" s="371"/>
      <c r="S9" s="371"/>
      <c r="T9" s="371"/>
    </row>
    <row r="10" spans="1:20" ht="12.75" customHeight="1">
      <c r="A10" s="372" t="s">
        <v>273</v>
      </c>
      <c r="B10" s="373" t="s">
        <v>104</v>
      </c>
      <c r="C10" s="372" t="s">
        <v>452</v>
      </c>
      <c r="D10" s="374" t="s">
        <v>453</v>
      </c>
      <c r="E10" s="375" t="s">
        <v>454</v>
      </c>
      <c r="F10" s="375"/>
      <c r="G10" s="375"/>
      <c r="H10" s="375"/>
      <c r="I10" s="375"/>
      <c r="J10" s="375"/>
      <c r="K10" s="375"/>
      <c r="L10" s="376" t="s">
        <v>455</v>
      </c>
      <c r="M10" s="375" t="s">
        <v>456</v>
      </c>
      <c r="N10" s="375"/>
      <c r="O10" s="375"/>
      <c r="P10" s="375"/>
      <c r="Q10" s="375"/>
      <c r="R10" s="375"/>
      <c r="S10" s="375"/>
      <c r="T10" s="369" t="s">
        <v>455</v>
      </c>
    </row>
    <row r="11" spans="1:20" ht="15" customHeight="1">
      <c r="A11" s="372"/>
      <c r="B11" s="373"/>
      <c r="C11" s="372"/>
      <c r="D11" s="374"/>
      <c r="E11" s="370" t="s">
        <v>457</v>
      </c>
      <c r="F11" s="370"/>
      <c r="G11" s="370" t="s">
        <v>458</v>
      </c>
      <c r="H11" s="370"/>
      <c r="I11" s="370" t="s">
        <v>459</v>
      </c>
      <c r="J11" s="370"/>
      <c r="K11" s="377" t="s">
        <v>460</v>
      </c>
      <c r="L11" s="376"/>
      <c r="M11" s="370" t="s">
        <v>457</v>
      </c>
      <c r="N11" s="370"/>
      <c r="O11" s="370" t="s">
        <v>458</v>
      </c>
      <c r="P11" s="370"/>
      <c r="Q11" s="370" t="s">
        <v>459</v>
      </c>
      <c r="R11" s="370"/>
      <c r="S11" s="377" t="s">
        <v>461</v>
      </c>
      <c r="T11" s="369"/>
    </row>
    <row r="12" spans="1:20" ht="54">
      <c r="A12" s="372"/>
      <c r="B12" s="373"/>
      <c r="C12" s="372"/>
      <c r="D12" s="374"/>
      <c r="E12" s="151" t="s">
        <v>462</v>
      </c>
      <c r="F12" s="152" t="s">
        <v>463</v>
      </c>
      <c r="G12" s="151" t="s">
        <v>462</v>
      </c>
      <c r="H12" s="152" t="s">
        <v>463</v>
      </c>
      <c r="I12" s="151" t="s">
        <v>462</v>
      </c>
      <c r="J12" s="152" t="s">
        <v>463</v>
      </c>
      <c r="K12" s="377"/>
      <c r="L12" s="376"/>
      <c r="M12" s="151" t="s">
        <v>462</v>
      </c>
      <c r="N12" s="152" t="s">
        <v>463</v>
      </c>
      <c r="O12" s="151" t="s">
        <v>462</v>
      </c>
      <c r="P12" s="152" t="s">
        <v>463</v>
      </c>
      <c r="Q12" s="151" t="s">
        <v>462</v>
      </c>
      <c r="R12" s="152" t="s">
        <v>463</v>
      </c>
      <c r="S12" s="377"/>
      <c r="T12" s="369"/>
    </row>
    <row r="13" spans="1:20" ht="15.75">
      <c r="A13" s="153"/>
      <c r="B13" s="154"/>
      <c r="C13" s="155" t="s">
        <v>100</v>
      </c>
      <c r="D13" s="156"/>
      <c r="E13" s="157"/>
      <c r="F13" s="157"/>
      <c r="G13" s="157"/>
      <c r="H13" s="157"/>
      <c r="I13" s="158"/>
      <c r="J13" s="158"/>
      <c r="K13" s="159"/>
      <c r="L13" s="160"/>
      <c r="M13" s="157"/>
      <c r="N13" s="157"/>
      <c r="O13" s="157"/>
      <c r="P13" s="157"/>
      <c r="Q13" s="158"/>
      <c r="R13" s="158"/>
      <c r="S13" s="159"/>
      <c r="T13" s="159"/>
    </row>
    <row r="14" spans="1:20" s="166" customFormat="1" ht="51">
      <c r="A14" s="161">
        <v>1</v>
      </c>
      <c r="B14" s="162">
        <v>2.6001</v>
      </c>
      <c r="C14" s="163" t="s">
        <v>464</v>
      </c>
      <c r="D14" s="164">
        <v>1</v>
      </c>
      <c r="E14" s="165"/>
      <c r="F14" s="157"/>
      <c r="G14" s="157"/>
      <c r="H14" s="157"/>
      <c r="I14" s="158"/>
      <c r="J14" s="158"/>
      <c r="K14" s="159">
        <f aca="true" t="shared" si="0" ref="K14:K23">E14+G14+I14</f>
        <v>0</v>
      </c>
      <c r="L14" s="160">
        <f aca="true" t="shared" si="1" ref="L14:L23">IF(K14&gt;=4,4+IF(K14&lt;13,(K14-4)*0.5,8*0.5),0)</f>
        <v>0</v>
      </c>
      <c r="M14" s="165"/>
      <c r="N14" s="157"/>
      <c r="O14" s="157"/>
      <c r="P14" s="157"/>
      <c r="Q14" s="158"/>
      <c r="R14" s="158"/>
      <c r="S14" s="159">
        <f aca="true" t="shared" si="2" ref="S14:S23">M14+O14+Q14</f>
        <v>0</v>
      </c>
      <c r="T14" s="160">
        <f aca="true" t="shared" si="3" ref="T14:T23">IF(S14&gt;=4,4+IF(S14&lt;13,(S14-4)*0.5,8*0.5),0)</f>
        <v>0</v>
      </c>
    </row>
    <row r="15" spans="1:20" s="166" customFormat="1" ht="12.75">
      <c r="A15" s="161">
        <f aca="true" t="shared" si="4" ref="A15:A23">+A14+1</f>
        <v>2</v>
      </c>
      <c r="B15" s="162">
        <v>2.6002</v>
      </c>
      <c r="C15" s="163" t="s">
        <v>465</v>
      </c>
      <c r="D15" s="164">
        <v>1</v>
      </c>
      <c r="E15" s="165"/>
      <c r="F15" s="157"/>
      <c r="G15" s="157"/>
      <c r="H15" s="157"/>
      <c r="I15" s="158"/>
      <c r="J15" s="158"/>
      <c r="K15" s="159">
        <f t="shared" si="0"/>
        <v>0</v>
      </c>
      <c r="L15" s="160">
        <f t="shared" si="1"/>
        <v>0</v>
      </c>
      <c r="M15" s="165"/>
      <c r="N15" s="157"/>
      <c r="O15" s="157"/>
      <c r="P15" s="157"/>
      <c r="Q15" s="158"/>
      <c r="R15" s="158"/>
      <c r="S15" s="159">
        <f t="shared" si="2"/>
        <v>0</v>
      </c>
      <c r="T15" s="160">
        <f t="shared" si="3"/>
        <v>0</v>
      </c>
    </row>
    <row r="16" spans="1:20" s="166" customFormat="1" ht="12.75">
      <c r="A16" s="161">
        <f t="shared" si="4"/>
        <v>3</v>
      </c>
      <c r="B16" s="162">
        <v>2.6003</v>
      </c>
      <c r="C16" s="163" t="s">
        <v>466</v>
      </c>
      <c r="D16" s="164">
        <v>1</v>
      </c>
      <c r="E16" s="165"/>
      <c r="F16" s="157"/>
      <c r="G16" s="157"/>
      <c r="H16" s="157"/>
      <c r="I16" s="158"/>
      <c r="J16" s="158"/>
      <c r="K16" s="159">
        <f t="shared" si="0"/>
        <v>0</v>
      </c>
      <c r="L16" s="160">
        <f t="shared" si="1"/>
        <v>0</v>
      </c>
      <c r="M16" s="165"/>
      <c r="N16" s="157"/>
      <c r="O16" s="157"/>
      <c r="P16" s="157"/>
      <c r="Q16" s="158"/>
      <c r="R16" s="158"/>
      <c r="S16" s="159">
        <f t="shared" si="2"/>
        <v>0</v>
      </c>
      <c r="T16" s="160">
        <f t="shared" si="3"/>
        <v>0</v>
      </c>
    </row>
    <row r="17" spans="1:20" s="166" customFormat="1" ht="12.75">
      <c r="A17" s="161">
        <f t="shared" si="4"/>
        <v>4</v>
      </c>
      <c r="B17" s="162">
        <v>2.604</v>
      </c>
      <c r="C17" s="163" t="s">
        <v>467</v>
      </c>
      <c r="D17" s="164">
        <v>1</v>
      </c>
      <c r="E17" s="165"/>
      <c r="F17" s="157"/>
      <c r="G17" s="157"/>
      <c r="H17" s="157"/>
      <c r="I17" s="158"/>
      <c r="J17" s="158"/>
      <c r="K17" s="159">
        <f t="shared" si="0"/>
        <v>0</v>
      </c>
      <c r="L17" s="160">
        <f t="shared" si="1"/>
        <v>0</v>
      </c>
      <c r="M17" s="165"/>
      <c r="N17" s="157"/>
      <c r="O17" s="157"/>
      <c r="P17" s="157"/>
      <c r="Q17" s="158"/>
      <c r="R17" s="158"/>
      <c r="S17" s="159">
        <f t="shared" si="2"/>
        <v>0</v>
      </c>
      <c r="T17" s="160">
        <f t="shared" si="3"/>
        <v>0</v>
      </c>
    </row>
    <row r="18" spans="1:20" s="166" customFormat="1" ht="25.5">
      <c r="A18" s="161">
        <f t="shared" si="4"/>
        <v>5</v>
      </c>
      <c r="B18" s="162">
        <v>2.60501</v>
      </c>
      <c r="C18" s="163" t="s">
        <v>468</v>
      </c>
      <c r="D18" s="164">
        <v>1</v>
      </c>
      <c r="E18" s="165"/>
      <c r="F18" s="157"/>
      <c r="G18" s="157"/>
      <c r="H18" s="157"/>
      <c r="I18" s="158"/>
      <c r="J18" s="158"/>
      <c r="K18" s="159">
        <f t="shared" si="0"/>
        <v>0</v>
      </c>
      <c r="L18" s="160">
        <f t="shared" si="1"/>
        <v>0</v>
      </c>
      <c r="M18" s="165"/>
      <c r="N18" s="157"/>
      <c r="O18" s="157"/>
      <c r="P18" s="157"/>
      <c r="Q18" s="158"/>
      <c r="R18" s="158"/>
      <c r="S18" s="159">
        <f t="shared" si="2"/>
        <v>0</v>
      </c>
      <c r="T18" s="160">
        <f t="shared" si="3"/>
        <v>0</v>
      </c>
    </row>
    <row r="19" spans="1:20" ht="12.75">
      <c r="A19" s="161">
        <f t="shared" si="4"/>
        <v>6</v>
      </c>
      <c r="B19" s="162">
        <v>2.60502</v>
      </c>
      <c r="C19" s="163" t="s">
        <v>469</v>
      </c>
      <c r="D19" s="164">
        <v>1</v>
      </c>
      <c r="E19" s="165"/>
      <c r="F19" s="157"/>
      <c r="G19" s="157"/>
      <c r="H19" s="157"/>
      <c r="I19" s="158"/>
      <c r="J19" s="158"/>
      <c r="K19" s="159">
        <f t="shared" si="0"/>
        <v>0</v>
      </c>
      <c r="L19" s="160">
        <f t="shared" si="1"/>
        <v>0</v>
      </c>
      <c r="M19" s="165"/>
      <c r="N19" s="157"/>
      <c r="O19" s="157"/>
      <c r="P19" s="157"/>
      <c r="Q19" s="158"/>
      <c r="R19" s="158"/>
      <c r="S19" s="159">
        <f t="shared" si="2"/>
        <v>0</v>
      </c>
      <c r="T19" s="160">
        <f t="shared" si="3"/>
        <v>0</v>
      </c>
    </row>
    <row r="20" spans="1:20" ht="12.75">
      <c r="A20" s="161">
        <f t="shared" si="4"/>
        <v>7</v>
      </c>
      <c r="B20" s="162">
        <v>2.6059</v>
      </c>
      <c r="C20" s="163" t="s">
        <v>470</v>
      </c>
      <c r="D20" s="164">
        <v>1</v>
      </c>
      <c r="E20" s="165"/>
      <c r="F20" s="157"/>
      <c r="G20" s="157"/>
      <c r="H20" s="157"/>
      <c r="I20" s="158"/>
      <c r="J20" s="158"/>
      <c r="K20" s="159">
        <f t="shared" si="0"/>
        <v>0</v>
      </c>
      <c r="L20" s="160">
        <f t="shared" si="1"/>
        <v>0</v>
      </c>
      <c r="M20" s="165"/>
      <c r="N20" s="157"/>
      <c r="O20" s="157"/>
      <c r="P20" s="157"/>
      <c r="Q20" s="158"/>
      <c r="R20" s="158"/>
      <c r="S20" s="159">
        <f t="shared" si="2"/>
        <v>0</v>
      </c>
      <c r="T20" s="160">
        <f t="shared" si="3"/>
        <v>0</v>
      </c>
    </row>
    <row r="21" spans="1:20" ht="25.5">
      <c r="A21" s="161">
        <f t="shared" si="4"/>
        <v>8</v>
      </c>
      <c r="B21" s="162">
        <v>2.6101</v>
      </c>
      <c r="C21" s="163" t="s">
        <v>471</v>
      </c>
      <c r="D21" s="164">
        <v>1</v>
      </c>
      <c r="E21" s="165"/>
      <c r="F21" s="157"/>
      <c r="G21" s="157"/>
      <c r="H21" s="157"/>
      <c r="I21" s="158"/>
      <c r="J21" s="158"/>
      <c r="K21" s="159">
        <f t="shared" si="0"/>
        <v>0</v>
      </c>
      <c r="L21" s="160">
        <f t="shared" si="1"/>
        <v>0</v>
      </c>
      <c r="M21" s="165"/>
      <c r="N21" s="157"/>
      <c r="O21" s="157"/>
      <c r="P21" s="157"/>
      <c r="Q21" s="158"/>
      <c r="R21" s="158"/>
      <c r="S21" s="159">
        <f t="shared" si="2"/>
        <v>0</v>
      </c>
      <c r="T21" s="160">
        <f t="shared" si="3"/>
        <v>0</v>
      </c>
    </row>
    <row r="22" spans="1:20" ht="12.75">
      <c r="A22" s="161">
        <f t="shared" si="4"/>
        <v>9</v>
      </c>
      <c r="B22" s="162">
        <v>2.6102</v>
      </c>
      <c r="C22" s="163" t="s">
        <v>472</v>
      </c>
      <c r="D22" s="164">
        <v>1</v>
      </c>
      <c r="E22" s="165"/>
      <c r="F22" s="157"/>
      <c r="G22" s="157"/>
      <c r="H22" s="157"/>
      <c r="I22" s="158"/>
      <c r="J22" s="158"/>
      <c r="K22" s="159">
        <f t="shared" si="0"/>
        <v>0</v>
      </c>
      <c r="L22" s="160">
        <f t="shared" si="1"/>
        <v>0</v>
      </c>
      <c r="M22" s="165"/>
      <c r="N22" s="157"/>
      <c r="O22" s="157"/>
      <c r="P22" s="157"/>
      <c r="Q22" s="158"/>
      <c r="R22" s="158"/>
      <c r="S22" s="159">
        <f t="shared" si="2"/>
        <v>0</v>
      </c>
      <c r="T22" s="160">
        <f t="shared" si="3"/>
        <v>0</v>
      </c>
    </row>
    <row r="23" spans="1:20" ht="12.75">
      <c r="A23" s="161">
        <f t="shared" si="4"/>
        <v>10</v>
      </c>
      <c r="B23" s="162">
        <v>2.6103</v>
      </c>
      <c r="C23" s="163" t="s">
        <v>473</v>
      </c>
      <c r="D23" s="167">
        <v>1</v>
      </c>
      <c r="E23" s="165"/>
      <c r="F23" s="157"/>
      <c r="G23" s="157"/>
      <c r="H23" s="157"/>
      <c r="I23" s="158"/>
      <c r="J23" s="158"/>
      <c r="K23" s="159">
        <f t="shared" si="0"/>
        <v>0</v>
      </c>
      <c r="L23" s="160">
        <f t="shared" si="1"/>
        <v>0</v>
      </c>
      <c r="M23" s="165"/>
      <c r="N23" s="157"/>
      <c r="O23" s="157"/>
      <c r="P23" s="157"/>
      <c r="Q23" s="158"/>
      <c r="R23" s="158"/>
      <c r="S23" s="159">
        <f t="shared" si="2"/>
        <v>0</v>
      </c>
      <c r="T23" s="160">
        <f t="shared" si="3"/>
        <v>0</v>
      </c>
    </row>
    <row r="24" spans="1:20" ht="15.75">
      <c r="A24" s="161"/>
      <c r="B24" s="162"/>
      <c r="C24" s="168" t="s">
        <v>474</v>
      </c>
      <c r="D24" s="167"/>
      <c r="E24" s="165"/>
      <c r="F24" s="157"/>
      <c r="G24" s="157"/>
      <c r="H24" s="157"/>
      <c r="I24" s="158"/>
      <c r="J24" s="158"/>
      <c r="K24" s="159"/>
      <c r="L24" s="160"/>
      <c r="M24" s="165"/>
      <c r="N24" s="157"/>
      <c r="O24" s="157"/>
      <c r="P24" s="157"/>
      <c r="Q24" s="158"/>
      <c r="R24" s="158"/>
      <c r="S24" s="159"/>
      <c r="T24" s="159"/>
    </row>
    <row r="25" spans="1:20" ht="12.75">
      <c r="A25" s="161">
        <f>+A23+1</f>
        <v>11</v>
      </c>
      <c r="B25" s="162">
        <v>2.1002</v>
      </c>
      <c r="C25" s="163" t="s">
        <v>475</v>
      </c>
      <c r="D25" s="164">
        <v>1</v>
      </c>
      <c r="E25" s="165"/>
      <c r="F25" s="157"/>
      <c r="G25" s="157"/>
      <c r="H25" s="157"/>
      <c r="I25" s="158"/>
      <c r="J25" s="158"/>
      <c r="K25" s="159">
        <f aca="true" t="shared" si="5" ref="K25:K65">E25+G25+I25</f>
        <v>0</v>
      </c>
      <c r="L25" s="160">
        <f aca="true" t="shared" si="6" ref="L25:L65">IF(K25&gt;=4,4+IF(K25&lt;13,(K25-4)*0.5,8*0.5),0)</f>
        <v>0</v>
      </c>
      <c r="M25" s="165"/>
      <c r="N25" s="157"/>
      <c r="O25" s="157"/>
      <c r="P25" s="157"/>
      <c r="Q25" s="158"/>
      <c r="R25" s="158"/>
      <c r="S25" s="159">
        <f aca="true" t="shared" si="7" ref="S25:S65">M25+O25+Q25</f>
        <v>0</v>
      </c>
      <c r="T25" s="160">
        <f aca="true" t="shared" si="8" ref="T25:T65">IF(S25&gt;=4,4+IF(S25&lt;13,(S25-4)*0.5,8*0.5),0)</f>
        <v>0</v>
      </c>
    </row>
    <row r="26" spans="1:20" ht="12.75">
      <c r="A26" s="161">
        <f aca="true" t="shared" si="9" ref="A26:A63">+A25+1</f>
        <v>12</v>
      </c>
      <c r="B26" s="162">
        <v>2.1003</v>
      </c>
      <c r="C26" s="163" t="s">
        <v>476</v>
      </c>
      <c r="D26" s="164">
        <v>1</v>
      </c>
      <c r="E26" s="165"/>
      <c r="F26" s="157"/>
      <c r="G26" s="157"/>
      <c r="H26" s="157"/>
      <c r="I26" s="158"/>
      <c r="J26" s="158"/>
      <c r="K26" s="159">
        <f t="shared" si="5"/>
        <v>0</v>
      </c>
      <c r="L26" s="160">
        <f t="shared" si="6"/>
        <v>0</v>
      </c>
      <c r="M26" s="165"/>
      <c r="N26" s="157"/>
      <c r="O26" s="157"/>
      <c r="P26" s="157"/>
      <c r="Q26" s="158"/>
      <c r="R26" s="158"/>
      <c r="S26" s="159">
        <f t="shared" si="7"/>
        <v>0</v>
      </c>
      <c r="T26" s="160">
        <f t="shared" si="8"/>
        <v>0</v>
      </c>
    </row>
    <row r="27" spans="1:20" ht="12.75">
      <c r="A27" s="161">
        <f t="shared" si="9"/>
        <v>13</v>
      </c>
      <c r="B27" s="162">
        <v>2.10063</v>
      </c>
      <c r="C27" s="163" t="s">
        <v>477</v>
      </c>
      <c r="D27" s="164">
        <v>1</v>
      </c>
      <c r="E27" s="165"/>
      <c r="F27" s="157"/>
      <c r="G27" s="157"/>
      <c r="H27" s="157"/>
      <c r="I27" s="158"/>
      <c r="J27" s="158"/>
      <c r="K27" s="159">
        <f t="shared" si="5"/>
        <v>0</v>
      </c>
      <c r="L27" s="160">
        <f t="shared" si="6"/>
        <v>0</v>
      </c>
      <c r="M27" s="165"/>
      <c r="N27" s="157"/>
      <c r="O27" s="157"/>
      <c r="P27" s="157"/>
      <c r="Q27" s="158"/>
      <c r="R27" s="158"/>
      <c r="S27" s="159">
        <f t="shared" si="7"/>
        <v>0</v>
      </c>
      <c r="T27" s="160">
        <f t="shared" si="8"/>
        <v>0</v>
      </c>
    </row>
    <row r="28" spans="1:20" ht="12.75">
      <c r="A28" s="161">
        <f t="shared" si="9"/>
        <v>14</v>
      </c>
      <c r="B28" s="162">
        <v>2.1011</v>
      </c>
      <c r="C28" s="163" t="s">
        <v>478</v>
      </c>
      <c r="D28" s="164">
        <v>1</v>
      </c>
      <c r="E28" s="165"/>
      <c r="F28" s="157"/>
      <c r="G28" s="157"/>
      <c r="H28" s="157"/>
      <c r="I28" s="158"/>
      <c r="J28" s="158"/>
      <c r="K28" s="159">
        <f t="shared" si="5"/>
        <v>0</v>
      </c>
      <c r="L28" s="160">
        <f t="shared" si="6"/>
        <v>0</v>
      </c>
      <c r="M28" s="165"/>
      <c r="N28" s="157"/>
      <c r="O28" s="157"/>
      <c r="P28" s="157"/>
      <c r="Q28" s="158"/>
      <c r="R28" s="158"/>
      <c r="S28" s="159">
        <f t="shared" si="7"/>
        <v>0</v>
      </c>
      <c r="T28" s="160">
        <f t="shared" si="8"/>
        <v>0</v>
      </c>
    </row>
    <row r="29" spans="1:20" ht="12.75">
      <c r="A29" s="161">
        <f t="shared" si="9"/>
        <v>15</v>
      </c>
      <c r="B29" s="162">
        <v>2.1012</v>
      </c>
      <c r="C29" s="163" t="s">
        <v>479</v>
      </c>
      <c r="D29" s="164">
        <v>1</v>
      </c>
      <c r="E29" s="165"/>
      <c r="F29" s="157"/>
      <c r="G29" s="157"/>
      <c r="H29" s="157"/>
      <c r="I29" s="158"/>
      <c r="J29" s="158"/>
      <c r="K29" s="159">
        <f t="shared" si="5"/>
        <v>0</v>
      </c>
      <c r="L29" s="160">
        <f t="shared" si="6"/>
        <v>0</v>
      </c>
      <c r="M29" s="165"/>
      <c r="N29" s="157"/>
      <c r="O29" s="157"/>
      <c r="P29" s="157"/>
      <c r="Q29" s="158"/>
      <c r="R29" s="158"/>
      <c r="S29" s="159">
        <f t="shared" si="7"/>
        <v>0</v>
      </c>
      <c r="T29" s="160">
        <f t="shared" si="8"/>
        <v>0</v>
      </c>
    </row>
    <row r="30" spans="1:20" ht="25.5">
      <c r="A30" s="161">
        <f t="shared" si="9"/>
        <v>16</v>
      </c>
      <c r="B30" s="162">
        <v>2.1014</v>
      </c>
      <c r="C30" s="163" t="s">
        <v>480</v>
      </c>
      <c r="D30" s="164">
        <v>1</v>
      </c>
      <c r="E30" s="165"/>
      <c r="F30" s="157"/>
      <c r="G30" s="157"/>
      <c r="H30" s="157"/>
      <c r="I30" s="158"/>
      <c r="J30" s="158"/>
      <c r="K30" s="159">
        <f t="shared" si="5"/>
        <v>0</v>
      </c>
      <c r="L30" s="160">
        <f t="shared" si="6"/>
        <v>0</v>
      </c>
      <c r="M30" s="165"/>
      <c r="N30" s="157"/>
      <c r="O30" s="157"/>
      <c r="P30" s="157"/>
      <c r="Q30" s="158"/>
      <c r="R30" s="158"/>
      <c r="S30" s="159">
        <f t="shared" si="7"/>
        <v>0</v>
      </c>
      <c r="T30" s="160">
        <f t="shared" si="8"/>
        <v>0</v>
      </c>
    </row>
    <row r="31" spans="1:20" ht="12.75">
      <c r="A31" s="161">
        <f t="shared" si="9"/>
        <v>17</v>
      </c>
      <c r="B31" s="162">
        <v>2.1015</v>
      </c>
      <c r="C31" s="163" t="s">
        <v>481</v>
      </c>
      <c r="D31" s="164">
        <v>1</v>
      </c>
      <c r="E31" s="165"/>
      <c r="F31" s="157"/>
      <c r="G31" s="157"/>
      <c r="H31" s="157"/>
      <c r="I31" s="158"/>
      <c r="J31" s="158"/>
      <c r="K31" s="159">
        <f t="shared" si="5"/>
        <v>0</v>
      </c>
      <c r="L31" s="160">
        <f t="shared" si="6"/>
        <v>0</v>
      </c>
      <c r="M31" s="165"/>
      <c r="N31" s="157"/>
      <c r="O31" s="157"/>
      <c r="P31" s="157"/>
      <c r="Q31" s="158"/>
      <c r="R31" s="158"/>
      <c r="S31" s="159">
        <f t="shared" si="7"/>
        <v>0</v>
      </c>
      <c r="T31" s="160">
        <f t="shared" si="8"/>
        <v>0</v>
      </c>
    </row>
    <row r="32" spans="1:20" ht="12.75">
      <c r="A32" s="161">
        <f t="shared" si="9"/>
        <v>18</v>
      </c>
      <c r="B32" s="162">
        <v>2.1016</v>
      </c>
      <c r="C32" s="163" t="s">
        <v>482</v>
      </c>
      <c r="D32" s="164">
        <v>1</v>
      </c>
      <c r="E32" s="165"/>
      <c r="F32" s="157"/>
      <c r="G32" s="157"/>
      <c r="H32" s="157"/>
      <c r="I32" s="158"/>
      <c r="J32" s="158"/>
      <c r="K32" s="159">
        <f t="shared" si="5"/>
        <v>0</v>
      </c>
      <c r="L32" s="160">
        <f t="shared" si="6"/>
        <v>0</v>
      </c>
      <c r="M32" s="165"/>
      <c r="N32" s="157"/>
      <c r="O32" s="157"/>
      <c r="P32" s="157"/>
      <c r="Q32" s="158"/>
      <c r="R32" s="158"/>
      <c r="S32" s="159">
        <f t="shared" si="7"/>
        <v>0</v>
      </c>
      <c r="T32" s="160">
        <f t="shared" si="8"/>
        <v>0</v>
      </c>
    </row>
    <row r="33" spans="1:20" ht="12.75">
      <c r="A33" s="161">
        <f t="shared" si="9"/>
        <v>19</v>
      </c>
      <c r="B33" s="162">
        <v>2.102</v>
      </c>
      <c r="C33" s="163" t="s">
        <v>483</v>
      </c>
      <c r="D33" s="164">
        <v>1</v>
      </c>
      <c r="E33" s="165"/>
      <c r="F33" s="157"/>
      <c r="G33" s="157"/>
      <c r="H33" s="157"/>
      <c r="I33" s="158"/>
      <c r="J33" s="158"/>
      <c r="K33" s="159">
        <f t="shared" si="5"/>
        <v>0</v>
      </c>
      <c r="L33" s="160">
        <f t="shared" si="6"/>
        <v>0</v>
      </c>
      <c r="M33" s="165"/>
      <c r="N33" s="157"/>
      <c r="O33" s="157"/>
      <c r="P33" s="157"/>
      <c r="Q33" s="158"/>
      <c r="R33" s="158"/>
      <c r="S33" s="159">
        <f t="shared" si="7"/>
        <v>0</v>
      </c>
      <c r="T33" s="160">
        <f t="shared" si="8"/>
        <v>0</v>
      </c>
    </row>
    <row r="34" spans="1:20" ht="12.75">
      <c r="A34" s="161">
        <f t="shared" si="9"/>
        <v>20</v>
      </c>
      <c r="B34" s="162">
        <v>2.10303</v>
      </c>
      <c r="C34" s="163" t="s">
        <v>484</v>
      </c>
      <c r="D34" s="164">
        <v>1</v>
      </c>
      <c r="E34" s="165"/>
      <c r="F34" s="157"/>
      <c r="G34" s="157"/>
      <c r="H34" s="157"/>
      <c r="I34" s="158"/>
      <c r="J34" s="158"/>
      <c r="K34" s="159">
        <f t="shared" si="5"/>
        <v>0</v>
      </c>
      <c r="L34" s="160">
        <f t="shared" si="6"/>
        <v>0</v>
      </c>
      <c r="M34" s="165"/>
      <c r="N34" s="157"/>
      <c r="O34" s="157"/>
      <c r="P34" s="157"/>
      <c r="Q34" s="158"/>
      <c r="R34" s="158"/>
      <c r="S34" s="159">
        <f t="shared" si="7"/>
        <v>0</v>
      </c>
      <c r="T34" s="160">
        <f t="shared" si="8"/>
        <v>0</v>
      </c>
    </row>
    <row r="35" spans="1:20" ht="12.75">
      <c r="A35" s="161">
        <f t="shared" si="9"/>
        <v>21</v>
      </c>
      <c r="B35" s="162">
        <v>2.10304</v>
      </c>
      <c r="C35" s="163" t="s">
        <v>485</v>
      </c>
      <c r="D35" s="164">
        <v>1</v>
      </c>
      <c r="E35" s="165"/>
      <c r="F35" s="157"/>
      <c r="G35" s="157"/>
      <c r="H35" s="157"/>
      <c r="I35" s="158"/>
      <c r="J35" s="158"/>
      <c r="K35" s="159">
        <f t="shared" si="5"/>
        <v>0</v>
      </c>
      <c r="L35" s="160">
        <f t="shared" si="6"/>
        <v>0</v>
      </c>
      <c r="M35" s="165"/>
      <c r="N35" s="157"/>
      <c r="O35" s="157"/>
      <c r="P35" s="157"/>
      <c r="Q35" s="158"/>
      <c r="R35" s="158"/>
      <c r="S35" s="159">
        <f t="shared" si="7"/>
        <v>0</v>
      </c>
      <c r="T35" s="160">
        <f t="shared" si="8"/>
        <v>0</v>
      </c>
    </row>
    <row r="36" spans="1:20" ht="12.75">
      <c r="A36" s="161">
        <f t="shared" si="9"/>
        <v>22</v>
      </c>
      <c r="B36" s="162">
        <v>2.10305</v>
      </c>
      <c r="C36" s="163" t="s">
        <v>486</v>
      </c>
      <c r="D36" s="164">
        <v>1</v>
      </c>
      <c r="E36" s="165"/>
      <c r="F36" s="157"/>
      <c r="G36" s="157"/>
      <c r="H36" s="157"/>
      <c r="I36" s="158"/>
      <c r="J36" s="158"/>
      <c r="K36" s="159">
        <f t="shared" si="5"/>
        <v>0</v>
      </c>
      <c r="L36" s="160">
        <f t="shared" si="6"/>
        <v>0</v>
      </c>
      <c r="M36" s="165"/>
      <c r="N36" s="157"/>
      <c r="O36" s="157"/>
      <c r="P36" s="157"/>
      <c r="Q36" s="158"/>
      <c r="R36" s="158"/>
      <c r="S36" s="159">
        <f t="shared" si="7"/>
        <v>0</v>
      </c>
      <c r="T36" s="160">
        <f t="shared" si="8"/>
        <v>0</v>
      </c>
    </row>
    <row r="37" spans="1:20" ht="12.75">
      <c r="A37" s="161">
        <f t="shared" si="9"/>
        <v>23</v>
      </c>
      <c r="B37" s="162">
        <v>2.10306</v>
      </c>
      <c r="C37" s="163" t="s">
        <v>487</v>
      </c>
      <c r="D37" s="164">
        <v>1</v>
      </c>
      <c r="E37" s="165"/>
      <c r="F37" s="157"/>
      <c r="G37" s="157"/>
      <c r="H37" s="157"/>
      <c r="I37" s="158"/>
      <c r="J37" s="158"/>
      <c r="K37" s="159">
        <f t="shared" si="5"/>
        <v>0</v>
      </c>
      <c r="L37" s="160">
        <f t="shared" si="6"/>
        <v>0</v>
      </c>
      <c r="M37" s="165"/>
      <c r="N37" s="157"/>
      <c r="O37" s="157"/>
      <c r="P37" s="157"/>
      <c r="Q37" s="158"/>
      <c r="R37" s="158"/>
      <c r="S37" s="159">
        <f t="shared" si="7"/>
        <v>0</v>
      </c>
      <c r="T37" s="160">
        <f t="shared" si="8"/>
        <v>0</v>
      </c>
    </row>
    <row r="38" spans="1:20" ht="12.75">
      <c r="A38" s="161">
        <f t="shared" si="9"/>
        <v>24</v>
      </c>
      <c r="B38" s="162">
        <v>2.10402</v>
      </c>
      <c r="C38" s="163" t="s">
        <v>488</v>
      </c>
      <c r="D38" s="164">
        <v>1</v>
      </c>
      <c r="E38" s="165"/>
      <c r="F38" s="157"/>
      <c r="G38" s="157"/>
      <c r="H38" s="157"/>
      <c r="I38" s="158"/>
      <c r="J38" s="158"/>
      <c r="K38" s="159">
        <f t="shared" si="5"/>
        <v>0</v>
      </c>
      <c r="L38" s="160">
        <f t="shared" si="6"/>
        <v>0</v>
      </c>
      <c r="M38" s="165"/>
      <c r="N38" s="157"/>
      <c r="O38" s="157"/>
      <c r="P38" s="157"/>
      <c r="Q38" s="158"/>
      <c r="R38" s="158"/>
      <c r="S38" s="159">
        <f t="shared" si="7"/>
        <v>0</v>
      </c>
      <c r="T38" s="160">
        <f t="shared" si="8"/>
        <v>0</v>
      </c>
    </row>
    <row r="39" spans="1:20" ht="12.75">
      <c r="A39" s="161">
        <f t="shared" si="9"/>
        <v>25</v>
      </c>
      <c r="B39" s="162">
        <v>2.10403</v>
      </c>
      <c r="C39" s="163" t="s">
        <v>489</v>
      </c>
      <c r="D39" s="164">
        <v>1</v>
      </c>
      <c r="E39" s="165"/>
      <c r="F39" s="157"/>
      <c r="G39" s="157"/>
      <c r="H39" s="157"/>
      <c r="I39" s="158"/>
      <c r="J39" s="158"/>
      <c r="K39" s="159">
        <f t="shared" si="5"/>
        <v>0</v>
      </c>
      <c r="L39" s="160">
        <f t="shared" si="6"/>
        <v>0</v>
      </c>
      <c r="M39" s="165"/>
      <c r="N39" s="157"/>
      <c r="O39" s="157"/>
      <c r="P39" s="157"/>
      <c r="Q39" s="158"/>
      <c r="R39" s="158"/>
      <c r="S39" s="159">
        <f t="shared" si="7"/>
        <v>0</v>
      </c>
      <c r="T39" s="160">
        <f t="shared" si="8"/>
        <v>0</v>
      </c>
    </row>
    <row r="40" spans="1:20" ht="12.75">
      <c r="A40" s="161">
        <f t="shared" si="9"/>
        <v>26</v>
      </c>
      <c r="B40" s="162">
        <v>2.10404</v>
      </c>
      <c r="C40" s="163" t="s">
        <v>490</v>
      </c>
      <c r="D40" s="164">
        <v>1</v>
      </c>
      <c r="E40" s="165"/>
      <c r="F40" s="157"/>
      <c r="G40" s="157"/>
      <c r="H40" s="157"/>
      <c r="I40" s="158"/>
      <c r="J40" s="158"/>
      <c r="K40" s="159">
        <f t="shared" si="5"/>
        <v>0</v>
      </c>
      <c r="L40" s="160">
        <f t="shared" si="6"/>
        <v>0</v>
      </c>
      <c r="M40" s="165"/>
      <c r="N40" s="157"/>
      <c r="O40" s="157"/>
      <c r="P40" s="157"/>
      <c r="Q40" s="158"/>
      <c r="R40" s="158"/>
      <c r="S40" s="159">
        <f t="shared" si="7"/>
        <v>0</v>
      </c>
      <c r="T40" s="160">
        <f t="shared" si="8"/>
        <v>0</v>
      </c>
    </row>
    <row r="41" spans="1:20" ht="12.75">
      <c r="A41" s="161">
        <f t="shared" si="9"/>
        <v>27</v>
      </c>
      <c r="B41" s="162">
        <v>2.10406</v>
      </c>
      <c r="C41" s="163" t="s">
        <v>491</v>
      </c>
      <c r="D41" s="164">
        <v>1</v>
      </c>
      <c r="E41" s="165"/>
      <c r="F41" s="157"/>
      <c r="G41" s="157"/>
      <c r="H41" s="157"/>
      <c r="I41" s="158"/>
      <c r="J41" s="158"/>
      <c r="K41" s="159">
        <f t="shared" si="5"/>
        <v>0</v>
      </c>
      <c r="L41" s="160">
        <f t="shared" si="6"/>
        <v>0</v>
      </c>
      <c r="M41" s="165"/>
      <c r="N41" s="157"/>
      <c r="O41" s="157"/>
      <c r="P41" s="157"/>
      <c r="Q41" s="158"/>
      <c r="R41" s="158"/>
      <c r="S41" s="159">
        <f t="shared" si="7"/>
        <v>0</v>
      </c>
      <c r="T41" s="160">
        <f t="shared" si="8"/>
        <v>0</v>
      </c>
    </row>
    <row r="42" spans="1:20" ht="12.75">
      <c r="A42" s="161">
        <f t="shared" si="9"/>
        <v>28</v>
      </c>
      <c r="B42" s="162">
        <v>2.10409</v>
      </c>
      <c r="C42" s="163" t="s">
        <v>492</v>
      </c>
      <c r="D42" s="164">
        <v>1</v>
      </c>
      <c r="E42" s="165"/>
      <c r="F42" s="157"/>
      <c r="G42" s="157"/>
      <c r="H42" s="157"/>
      <c r="I42" s="158"/>
      <c r="J42" s="158"/>
      <c r="K42" s="159">
        <f t="shared" si="5"/>
        <v>0</v>
      </c>
      <c r="L42" s="160">
        <f t="shared" si="6"/>
        <v>0</v>
      </c>
      <c r="M42" s="165"/>
      <c r="N42" s="157"/>
      <c r="O42" s="157"/>
      <c r="P42" s="157"/>
      <c r="Q42" s="158"/>
      <c r="R42" s="158"/>
      <c r="S42" s="159">
        <f t="shared" si="7"/>
        <v>0</v>
      </c>
      <c r="T42" s="160">
        <f t="shared" si="8"/>
        <v>0</v>
      </c>
    </row>
    <row r="43" spans="1:20" ht="12.75">
      <c r="A43" s="161">
        <f t="shared" si="9"/>
        <v>29</v>
      </c>
      <c r="B43" s="162">
        <v>2.105</v>
      </c>
      <c r="C43" s="163" t="s">
        <v>493</v>
      </c>
      <c r="D43" s="164">
        <v>1</v>
      </c>
      <c r="E43" s="165"/>
      <c r="F43" s="157"/>
      <c r="G43" s="157"/>
      <c r="H43" s="157"/>
      <c r="I43" s="158"/>
      <c r="J43" s="158"/>
      <c r="K43" s="159">
        <f t="shared" si="5"/>
        <v>0</v>
      </c>
      <c r="L43" s="160">
        <f t="shared" si="6"/>
        <v>0</v>
      </c>
      <c r="M43" s="165"/>
      <c r="N43" s="157"/>
      <c r="O43" s="157"/>
      <c r="P43" s="157"/>
      <c r="Q43" s="158"/>
      <c r="R43" s="158"/>
      <c r="S43" s="159">
        <f t="shared" si="7"/>
        <v>0</v>
      </c>
      <c r="T43" s="160">
        <f t="shared" si="8"/>
        <v>0</v>
      </c>
    </row>
    <row r="44" spans="1:20" ht="12.75">
      <c r="A44" s="161">
        <f t="shared" si="9"/>
        <v>30</v>
      </c>
      <c r="B44" s="162">
        <v>2.10501</v>
      </c>
      <c r="C44" s="163" t="s">
        <v>494</v>
      </c>
      <c r="D44" s="164">
        <v>1</v>
      </c>
      <c r="E44" s="165"/>
      <c r="F44" s="157"/>
      <c r="G44" s="157"/>
      <c r="H44" s="157"/>
      <c r="I44" s="158"/>
      <c r="J44" s="158"/>
      <c r="K44" s="159">
        <f t="shared" si="5"/>
        <v>0</v>
      </c>
      <c r="L44" s="160">
        <f t="shared" si="6"/>
        <v>0</v>
      </c>
      <c r="M44" s="165"/>
      <c r="N44" s="157"/>
      <c r="O44" s="157"/>
      <c r="P44" s="157"/>
      <c r="Q44" s="158"/>
      <c r="R44" s="158"/>
      <c r="S44" s="159">
        <f t="shared" si="7"/>
        <v>0</v>
      </c>
      <c r="T44" s="160">
        <f t="shared" si="8"/>
        <v>0</v>
      </c>
    </row>
    <row r="45" spans="1:20" ht="12.75">
      <c r="A45" s="161">
        <f t="shared" si="9"/>
        <v>31</v>
      </c>
      <c r="B45" s="162">
        <v>2.10503</v>
      </c>
      <c r="C45" s="163" t="s">
        <v>495</v>
      </c>
      <c r="D45" s="164">
        <v>1</v>
      </c>
      <c r="E45" s="165"/>
      <c r="F45" s="157"/>
      <c r="G45" s="157"/>
      <c r="H45" s="157"/>
      <c r="I45" s="158"/>
      <c r="J45" s="158"/>
      <c r="K45" s="159">
        <f t="shared" si="5"/>
        <v>0</v>
      </c>
      <c r="L45" s="160">
        <f t="shared" si="6"/>
        <v>0</v>
      </c>
      <c r="M45" s="165"/>
      <c r="N45" s="157"/>
      <c r="O45" s="157"/>
      <c r="P45" s="157"/>
      <c r="Q45" s="158"/>
      <c r="R45" s="158"/>
      <c r="S45" s="159">
        <f t="shared" si="7"/>
        <v>0</v>
      </c>
      <c r="T45" s="160">
        <f t="shared" si="8"/>
        <v>0</v>
      </c>
    </row>
    <row r="46" spans="1:20" ht="12.75">
      <c r="A46" s="161">
        <f t="shared" si="9"/>
        <v>32</v>
      </c>
      <c r="B46" s="162">
        <v>2.10504</v>
      </c>
      <c r="C46" s="163" t="s">
        <v>496</v>
      </c>
      <c r="D46" s="164">
        <v>1</v>
      </c>
      <c r="E46" s="165"/>
      <c r="F46" s="157"/>
      <c r="G46" s="157"/>
      <c r="H46" s="157"/>
      <c r="I46" s="158"/>
      <c r="J46" s="158"/>
      <c r="K46" s="159">
        <f t="shared" si="5"/>
        <v>0</v>
      </c>
      <c r="L46" s="160">
        <f t="shared" si="6"/>
        <v>0</v>
      </c>
      <c r="M46" s="165"/>
      <c r="N46" s="157"/>
      <c r="O46" s="157"/>
      <c r="P46" s="157"/>
      <c r="Q46" s="158"/>
      <c r="R46" s="158"/>
      <c r="S46" s="159">
        <f t="shared" si="7"/>
        <v>0</v>
      </c>
      <c r="T46" s="160">
        <f t="shared" si="8"/>
        <v>0</v>
      </c>
    </row>
    <row r="47" spans="1:20" ht="12.75">
      <c r="A47" s="161">
        <f t="shared" si="9"/>
        <v>33</v>
      </c>
      <c r="B47" s="162">
        <v>2.10505</v>
      </c>
      <c r="C47" s="163" t="s">
        <v>497</v>
      </c>
      <c r="D47" s="164">
        <v>1</v>
      </c>
      <c r="E47" s="165"/>
      <c r="F47" s="157"/>
      <c r="G47" s="157"/>
      <c r="H47" s="157"/>
      <c r="I47" s="158"/>
      <c r="J47" s="158"/>
      <c r="K47" s="159">
        <f t="shared" si="5"/>
        <v>0</v>
      </c>
      <c r="L47" s="160">
        <f t="shared" si="6"/>
        <v>0</v>
      </c>
      <c r="M47" s="165"/>
      <c r="N47" s="157"/>
      <c r="O47" s="157"/>
      <c r="P47" s="157"/>
      <c r="Q47" s="158"/>
      <c r="R47" s="158"/>
      <c r="S47" s="159">
        <f t="shared" si="7"/>
        <v>0</v>
      </c>
      <c r="T47" s="160">
        <f t="shared" si="8"/>
        <v>0</v>
      </c>
    </row>
    <row r="48" spans="1:20" ht="12.75">
      <c r="A48" s="161">
        <f t="shared" si="9"/>
        <v>34</v>
      </c>
      <c r="B48" s="162">
        <v>2.10506</v>
      </c>
      <c r="C48" s="163" t="s">
        <v>498</v>
      </c>
      <c r="D48" s="164">
        <v>1</v>
      </c>
      <c r="E48" s="165"/>
      <c r="F48" s="157"/>
      <c r="G48" s="157"/>
      <c r="H48" s="157"/>
      <c r="I48" s="158"/>
      <c r="J48" s="158"/>
      <c r="K48" s="159">
        <f t="shared" si="5"/>
        <v>0</v>
      </c>
      <c r="L48" s="160">
        <f t="shared" si="6"/>
        <v>0</v>
      </c>
      <c r="M48" s="165"/>
      <c r="N48" s="157"/>
      <c r="O48" s="157"/>
      <c r="P48" s="157"/>
      <c r="Q48" s="158"/>
      <c r="R48" s="158"/>
      <c r="S48" s="159">
        <f t="shared" si="7"/>
        <v>0</v>
      </c>
      <c r="T48" s="160">
        <f t="shared" si="8"/>
        <v>0</v>
      </c>
    </row>
    <row r="49" spans="1:20" ht="12.75">
      <c r="A49" s="161">
        <f t="shared" si="9"/>
        <v>35</v>
      </c>
      <c r="B49" s="162">
        <v>2.10062</v>
      </c>
      <c r="C49" s="163" t="s">
        <v>499</v>
      </c>
      <c r="D49" s="164">
        <v>1</v>
      </c>
      <c r="E49" s="165"/>
      <c r="F49" s="157"/>
      <c r="G49" s="157"/>
      <c r="H49" s="157"/>
      <c r="I49" s="158"/>
      <c r="J49" s="158"/>
      <c r="K49" s="159">
        <f t="shared" si="5"/>
        <v>0</v>
      </c>
      <c r="L49" s="160">
        <f t="shared" si="6"/>
        <v>0</v>
      </c>
      <c r="M49" s="165"/>
      <c r="N49" s="157"/>
      <c r="O49" s="157"/>
      <c r="P49" s="157"/>
      <c r="Q49" s="158"/>
      <c r="R49" s="158"/>
      <c r="S49" s="159">
        <f t="shared" si="7"/>
        <v>0</v>
      </c>
      <c r="T49" s="160">
        <f t="shared" si="8"/>
        <v>0</v>
      </c>
    </row>
    <row r="50" spans="1:20" ht="12.75">
      <c r="A50" s="161">
        <f t="shared" si="9"/>
        <v>36</v>
      </c>
      <c r="B50" s="162">
        <v>2.10507</v>
      </c>
      <c r="C50" s="163" t="s">
        <v>500</v>
      </c>
      <c r="D50" s="164">
        <v>1</v>
      </c>
      <c r="E50" s="165"/>
      <c r="F50" s="157"/>
      <c r="G50" s="157"/>
      <c r="H50" s="157"/>
      <c r="I50" s="158"/>
      <c r="J50" s="158"/>
      <c r="K50" s="159">
        <f t="shared" si="5"/>
        <v>0</v>
      </c>
      <c r="L50" s="160">
        <f t="shared" si="6"/>
        <v>0</v>
      </c>
      <c r="M50" s="165"/>
      <c r="N50" s="157"/>
      <c r="O50" s="157"/>
      <c r="P50" s="157"/>
      <c r="Q50" s="158"/>
      <c r="R50" s="158"/>
      <c r="S50" s="159">
        <f t="shared" si="7"/>
        <v>0</v>
      </c>
      <c r="T50" s="160">
        <f t="shared" si="8"/>
        <v>0</v>
      </c>
    </row>
    <row r="51" spans="1:20" ht="12.75">
      <c r="A51" s="161">
        <f t="shared" si="9"/>
        <v>37</v>
      </c>
      <c r="B51" s="162">
        <v>2.26</v>
      </c>
      <c r="C51" s="163" t="s">
        <v>501</v>
      </c>
      <c r="D51" s="164">
        <v>1</v>
      </c>
      <c r="E51" s="165"/>
      <c r="F51" s="157"/>
      <c r="G51" s="157"/>
      <c r="H51" s="157"/>
      <c r="I51" s="158"/>
      <c r="J51" s="158"/>
      <c r="K51" s="159">
        <f t="shared" si="5"/>
        <v>0</v>
      </c>
      <c r="L51" s="160">
        <f t="shared" si="6"/>
        <v>0</v>
      </c>
      <c r="M51" s="165"/>
      <c r="N51" s="157"/>
      <c r="O51" s="157"/>
      <c r="P51" s="157"/>
      <c r="Q51" s="158"/>
      <c r="R51" s="158"/>
      <c r="S51" s="159">
        <f t="shared" si="7"/>
        <v>0</v>
      </c>
      <c r="T51" s="160">
        <f t="shared" si="8"/>
        <v>0</v>
      </c>
    </row>
    <row r="52" spans="1:20" ht="12.75">
      <c r="A52" s="161">
        <f t="shared" si="9"/>
        <v>38</v>
      </c>
      <c r="B52" s="162">
        <v>2.2604</v>
      </c>
      <c r="C52" s="163" t="s">
        <v>502</v>
      </c>
      <c r="D52" s="164">
        <v>1</v>
      </c>
      <c r="E52" s="165"/>
      <c r="F52" s="157"/>
      <c r="G52" s="157"/>
      <c r="H52" s="157"/>
      <c r="I52" s="158"/>
      <c r="J52" s="158"/>
      <c r="K52" s="159">
        <f t="shared" si="5"/>
        <v>0</v>
      </c>
      <c r="L52" s="160">
        <f t="shared" si="6"/>
        <v>0</v>
      </c>
      <c r="M52" s="165"/>
      <c r="N52" s="157"/>
      <c r="O52" s="157"/>
      <c r="P52" s="157"/>
      <c r="Q52" s="158"/>
      <c r="R52" s="158"/>
      <c r="S52" s="159">
        <f t="shared" si="7"/>
        <v>0</v>
      </c>
      <c r="T52" s="160">
        <f t="shared" si="8"/>
        <v>0</v>
      </c>
    </row>
    <row r="53" spans="1:20" ht="12.75">
      <c r="A53" s="161">
        <f t="shared" si="9"/>
        <v>39</v>
      </c>
      <c r="B53" s="162">
        <v>2.2612</v>
      </c>
      <c r="C53" s="163" t="s">
        <v>503</v>
      </c>
      <c r="D53" s="164">
        <v>1</v>
      </c>
      <c r="E53" s="165"/>
      <c r="F53" s="157"/>
      <c r="G53" s="157"/>
      <c r="H53" s="157"/>
      <c r="I53" s="158"/>
      <c r="J53" s="158"/>
      <c r="K53" s="159">
        <f t="shared" si="5"/>
        <v>0</v>
      </c>
      <c r="L53" s="160">
        <f t="shared" si="6"/>
        <v>0</v>
      </c>
      <c r="M53" s="165"/>
      <c r="N53" s="157"/>
      <c r="O53" s="157"/>
      <c r="P53" s="157"/>
      <c r="Q53" s="158"/>
      <c r="R53" s="158"/>
      <c r="S53" s="159">
        <f t="shared" si="7"/>
        <v>0</v>
      </c>
      <c r="T53" s="160">
        <f t="shared" si="8"/>
        <v>0</v>
      </c>
    </row>
    <row r="54" spans="1:20" ht="25.5">
      <c r="A54" s="161">
        <f t="shared" si="9"/>
        <v>40</v>
      </c>
      <c r="B54" s="162" t="s">
        <v>392</v>
      </c>
      <c r="C54" s="163" t="s">
        <v>504</v>
      </c>
      <c r="D54" s="164">
        <v>1</v>
      </c>
      <c r="E54" s="165"/>
      <c r="F54" s="157"/>
      <c r="G54" s="157"/>
      <c r="H54" s="157"/>
      <c r="I54" s="158"/>
      <c r="J54" s="158"/>
      <c r="K54" s="159">
        <f t="shared" si="5"/>
        <v>0</v>
      </c>
      <c r="L54" s="160">
        <f t="shared" si="6"/>
        <v>0</v>
      </c>
      <c r="M54" s="165"/>
      <c r="N54" s="157"/>
      <c r="O54" s="157"/>
      <c r="P54" s="157"/>
      <c r="Q54" s="158"/>
      <c r="R54" s="158"/>
      <c r="S54" s="159">
        <f t="shared" si="7"/>
        <v>0</v>
      </c>
      <c r="T54" s="160">
        <f t="shared" si="8"/>
        <v>0</v>
      </c>
    </row>
    <row r="55" spans="1:20" ht="12.75">
      <c r="A55" s="161">
        <f t="shared" si="9"/>
        <v>41</v>
      </c>
      <c r="B55" s="162">
        <v>2.43092</v>
      </c>
      <c r="C55" s="163" t="s">
        <v>505</v>
      </c>
      <c r="D55" s="164">
        <v>1</v>
      </c>
      <c r="E55" s="165"/>
      <c r="F55" s="157"/>
      <c r="G55" s="157"/>
      <c r="H55" s="157"/>
      <c r="I55" s="158"/>
      <c r="J55" s="158"/>
      <c r="K55" s="159">
        <f t="shared" si="5"/>
        <v>0</v>
      </c>
      <c r="L55" s="160">
        <f t="shared" si="6"/>
        <v>0</v>
      </c>
      <c r="M55" s="165"/>
      <c r="N55" s="157"/>
      <c r="O55" s="157"/>
      <c r="P55" s="157"/>
      <c r="Q55" s="158"/>
      <c r="R55" s="158"/>
      <c r="S55" s="159">
        <f t="shared" si="7"/>
        <v>0</v>
      </c>
      <c r="T55" s="160">
        <f t="shared" si="8"/>
        <v>0</v>
      </c>
    </row>
    <row r="56" spans="1:20" ht="12.75">
      <c r="A56" s="161">
        <f t="shared" si="9"/>
        <v>42</v>
      </c>
      <c r="B56" s="162">
        <v>2.2622</v>
      </c>
      <c r="C56" s="163" t="s">
        <v>506</v>
      </c>
      <c r="D56" s="164">
        <v>1</v>
      </c>
      <c r="E56" s="165"/>
      <c r="F56" s="157"/>
      <c r="G56" s="157"/>
      <c r="H56" s="157"/>
      <c r="I56" s="158"/>
      <c r="J56" s="158"/>
      <c r="K56" s="159">
        <f t="shared" si="5"/>
        <v>0</v>
      </c>
      <c r="L56" s="160">
        <f t="shared" si="6"/>
        <v>0</v>
      </c>
      <c r="M56" s="165"/>
      <c r="N56" s="157"/>
      <c r="O56" s="157"/>
      <c r="P56" s="157"/>
      <c r="Q56" s="158"/>
      <c r="R56" s="158"/>
      <c r="S56" s="159">
        <f t="shared" si="7"/>
        <v>0</v>
      </c>
      <c r="T56" s="160">
        <f t="shared" si="8"/>
        <v>0</v>
      </c>
    </row>
    <row r="57" spans="1:20" ht="12.75">
      <c r="A57" s="161">
        <f t="shared" si="9"/>
        <v>43</v>
      </c>
      <c r="B57" s="162">
        <v>2.2623</v>
      </c>
      <c r="C57" s="163" t="s">
        <v>507</v>
      </c>
      <c r="D57" s="164">
        <v>1</v>
      </c>
      <c r="E57" s="165"/>
      <c r="F57" s="157"/>
      <c r="G57" s="157"/>
      <c r="H57" s="157"/>
      <c r="I57" s="158"/>
      <c r="J57" s="158"/>
      <c r="K57" s="159">
        <f t="shared" si="5"/>
        <v>0</v>
      </c>
      <c r="L57" s="160">
        <f t="shared" si="6"/>
        <v>0</v>
      </c>
      <c r="M57" s="165"/>
      <c r="N57" s="157"/>
      <c r="O57" s="157"/>
      <c r="P57" s="157"/>
      <c r="Q57" s="158"/>
      <c r="R57" s="158"/>
      <c r="S57" s="159">
        <f t="shared" si="7"/>
        <v>0</v>
      </c>
      <c r="T57" s="160">
        <f t="shared" si="8"/>
        <v>0</v>
      </c>
    </row>
    <row r="58" spans="1:20" ht="12.75">
      <c r="A58" s="161">
        <f t="shared" si="9"/>
        <v>44</v>
      </c>
      <c r="B58" s="162" t="s">
        <v>340</v>
      </c>
      <c r="C58" s="163" t="s">
        <v>341</v>
      </c>
      <c r="D58" s="164">
        <v>1</v>
      </c>
      <c r="E58" s="165"/>
      <c r="F58" s="157"/>
      <c r="G58" s="157"/>
      <c r="H58" s="157"/>
      <c r="I58" s="158"/>
      <c r="J58" s="158"/>
      <c r="K58" s="159">
        <f t="shared" si="5"/>
        <v>0</v>
      </c>
      <c r="L58" s="160">
        <f t="shared" si="6"/>
        <v>0</v>
      </c>
      <c r="M58" s="165"/>
      <c r="N58" s="157"/>
      <c r="O58" s="157"/>
      <c r="P58" s="157"/>
      <c r="Q58" s="158"/>
      <c r="R58" s="158"/>
      <c r="S58" s="159">
        <f t="shared" si="7"/>
        <v>0</v>
      </c>
      <c r="T58" s="160">
        <f t="shared" si="8"/>
        <v>0</v>
      </c>
    </row>
    <row r="59" spans="1:20" ht="12.75">
      <c r="A59" s="161">
        <f t="shared" si="9"/>
        <v>45</v>
      </c>
      <c r="B59" s="162">
        <v>2.1026</v>
      </c>
      <c r="C59" s="163" t="s">
        <v>342</v>
      </c>
      <c r="D59" s="164">
        <v>1</v>
      </c>
      <c r="E59" s="165"/>
      <c r="F59" s="157"/>
      <c r="G59" s="157"/>
      <c r="H59" s="157"/>
      <c r="I59" s="158"/>
      <c r="J59" s="158"/>
      <c r="K59" s="159">
        <f t="shared" si="5"/>
        <v>0</v>
      </c>
      <c r="L59" s="160">
        <f t="shared" si="6"/>
        <v>0</v>
      </c>
      <c r="M59" s="165"/>
      <c r="N59" s="157"/>
      <c r="O59" s="157"/>
      <c r="P59" s="157"/>
      <c r="Q59" s="158"/>
      <c r="R59" s="158"/>
      <c r="S59" s="159">
        <f t="shared" si="7"/>
        <v>0</v>
      </c>
      <c r="T59" s="160">
        <f t="shared" si="8"/>
        <v>0</v>
      </c>
    </row>
    <row r="60" spans="1:20" ht="12.75">
      <c r="A60" s="161">
        <f t="shared" si="9"/>
        <v>46</v>
      </c>
      <c r="B60" s="162">
        <v>2.10412</v>
      </c>
      <c r="C60" s="163" t="s">
        <v>508</v>
      </c>
      <c r="D60" s="164">
        <v>1</v>
      </c>
      <c r="E60" s="165"/>
      <c r="F60" s="157"/>
      <c r="G60" s="157"/>
      <c r="H60" s="157"/>
      <c r="I60" s="158"/>
      <c r="J60" s="158"/>
      <c r="K60" s="159">
        <f t="shared" si="5"/>
        <v>0</v>
      </c>
      <c r="L60" s="160">
        <f t="shared" si="6"/>
        <v>0</v>
      </c>
      <c r="M60" s="165"/>
      <c r="N60" s="157"/>
      <c r="O60" s="157"/>
      <c r="P60" s="157"/>
      <c r="Q60" s="158"/>
      <c r="R60" s="158"/>
      <c r="S60" s="159">
        <f t="shared" si="7"/>
        <v>0</v>
      </c>
      <c r="T60" s="160">
        <f t="shared" si="8"/>
        <v>0</v>
      </c>
    </row>
    <row r="61" spans="1:20" ht="12.75">
      <c r="A61" s="161">
        <f t="shared" si="9"/>
        <v>47</v>
      </c>
      <c r="B61" s="162">
        <v>2.10413</v>
      </c>
      <c r="C61" s="163" t="s">
        <v>509</v>
      </c>
      <c r="D61" s="164">
        <v>1</v>
      </c>
      <c r="E61" s="165"/>
      <c r="F61" s="157"/>
      <c r="G61" s="157"/>
      <c r="H61" s="157"/>
      <c r="I61" s="158"/>
      <c r="J61" s="158"/>
      <c r="K61" s="159">
        <f t="shared" si="5"/>
        <v>0</v>
      </c>
      <c r="L61" s="160">
        <f t="shared" si="6"/>
        <v>0</v>
      </c>
      <c r="M61" s="165"/>
      <c r="N61" s="157"/>
      <c r="O61" s="157"/>
      <c r="P61" s="157"/>
      <c r="Q61" s="158"/>
      <c r="R61" s="158"/>
      <c r="S61" s="159">
        <f t="shared" si="7"/>
        <v>0</v>
      </c>
      <c r="T61" s="160">
        <f t="shared" si="8"/>
        <v>0</v>
      </c>
    </row>
    <row r="62" spans="1:20" ht="12.75">
      <c r="A62" s="161">
        <f t="shared" si="9"/>
        <v>48</v>
      </c>
      <c r="B62" s="162">
        <v>2.104</v>
      </c>
      <c r="C62" s="163" t="s">
        <v>510</v>
      </c>
      <c r="D62" s="164">
        <v>1</v>
      </c>
      <c r="E62" s="165"/>
      <c r="F62" s="157"/>
      <c r="G62" s="157"/>
      <c r="H62" s="157"/>
      <c r="I62" s="158"/>
      <c r="J62" s="158"/>
      <c r="K62" s="159">
        <f t="shared" si="5"/>
        <v>0</v>
      </c>
      <c r="L62" s="160">
        <f t="shared" si="6"/>
        <v>0</v>
      </c>
      <c r="M62" s="165"/>
      <c r="N62" s="157"/>
      <c r="O62" s="157"/>
      <c r="P62" s="157"/>
      <c r="Q62" s="158"/>
      <c r="R62" s="158"/>
      <c r="S62" s="159">
        <f t="shared" si="7"/>
        <v>0</v>
      </c>
      <c r="T62" s="160">
        <f t="shared" si="8"/>
        <v>0</v>
      </c>
    </row>
    <row r="63" spans="1:20" ht="25.5">
      <c r="A63" s="161">
        <f t="shared" si="9"/>
        <v>49</v>
      </c>
      <c r="B63" s="162">
        <v>2.1065</v>
      </c>
      <c r="C63" s="163" t="s">
        <v>511</v>
      </c>
      <c r="D63" s="164">
        <v>1</v>
      </c>
      <c r="E63" s="165"/>
      <c r="F63" s="157"/>
      <c r="G63" s="157"/>
      <c r="H63" s="157"/>
      <c r="I63" s="158"/>
      <c r="J63" s="158"/>
      <c r="K63" s="159">
        <f t="shared" si="5"/>
        <v>0</v>
      </c>
      <c r="L63" s="160">
        <f t="shared" si="6"/>
        <v>0</v>
      </c>
      <c r="M63" s="165"/>
      <c r="N63" s="157"/>
      <c r="O63" s="157"/>
      <c r="P63" s="157"/>
      <c r="Q63" s="158"/>
      <c r="R63" s="158"/>
      <c r="S63" s="159">
        <f t="shared" si="7"/>
        <v>0</v>
      </c>
      <c r="T63" s="160">
        <f t="shared" si="8"/>
        <v>0</v>
      </c>
    </row>
    <row r="64" spans="1:20" ht="12.75">
      <c r="A64" s="161">
        <v>50</v>
      </c>
      <c r="B64" s="162">
        <v>2.1071</v>
      </c>
      <c r="C64" s="163" t="s">
        <v>512</v>
      </c>
      <c r="D64" s="164">
        <v>1</v>
      </c>
      <c r="E64" s="165"/>
      <c r="F64" s="157"/>
      <c r="G64" s="157"/>
      <c r="H64" s="157"/>
      <c r="I64" s="175"/>
      <c r="J64" s="175"/>
      <c r="K64" s="159">
        <f t="shared" si="5"/>
        <v>0</v>
      </c>
      <c r="L64" s="160">
        <f t="shared" si="6"/>
        <v>0</v>
      </c>
      <c r="M64" s="169"/>
      <c r="N64" s="170"/>
      <c r="O64" s="170"/>
      <c r="P64" s="170"/>
      <c r="Q64" s="171"/>
      <c r="R64" s="171"/>
      <c r="S64" s="159">
        <f t="shared" si="7"/>
        <v>0</v>
      </c>
      <c r="T64" s="160">
        <f t="shared" si="8"/>
        <v>0</v>
      </c>
    </row>
    <row r="65" spans="1:20" ht="12.75">
      <c r="A65" s="161">
        <f>+A64+1</f>
        <v>51</v>
      </c>
      <c r="B65" s="162">
        <v>2.1074</v>
      </c>
      <c r="C65" s="163" t="s">
        <v>407</v>
      </c>
      <c r="D65" s="164">
        <v>1</v>
      </c>
      <c r="E65" s="165"/>
      <c r="F65" s="157"/>
      <c r="G65" s="157"/>
      <c r="H65" s="157"/>
      <c r="I65" s="175"/>
      <c r="J65" s="175"/>
      <c r="K65" s="159">
        <f t="shared" si="5"/>
        <v>0</v>
      </c>
      <c r="L65" s="160">
        <f t="shared" si="6"/>
        <v>0</v>
      </c>
      <c r="M65" s="169"/>
      <c r="N65" s="170"/>
      <c r="O65" s="170"/>
      <c r="P65" s="170"/>
      <c r="Q65" s="171"/>
      <c r="R65" s="171"/>
      <c r="S65" s="159">
        <f t="shared" si="7"/>
        <v>0</v>
      </c>
      <c r="T65" s="160">
        <f t="shared" si="8"/>
        <v>0</v>
      </c>
    </row>
    <row r="66" spans="1:20" ht="15.75">
      <c r="A66" s="161"/>
      <c r="B66" s="162"/>
      <c r="C66" s="168" t="s">
        <v>513</v>
      </c>
      <c r="D66" s="164"/>
      <c r="E66" s="165"/>
      <c r="F66" s="157"/>
      <c r="G66" s="157"/>
      <c r="H66" s="157"/>
      <c r="I66" s="158"/>
      <c r="J66" s="158"/>
      <c r="K66" s="159"/>
      <c r="L66" s="160"/>
      <c r="M66" s="165"/>
      <c r="N66" s="157"/>
      <c r="O66" s="157"/>
      <c r="P66" s="157"/>
      <c r="Q66" s="158"/>
      <c r="R66" s="158"/>
      <c r="S66" s="159"/>
      <c r="T66" s="159"/>
    </row>
    <row r="67" spans="1:20" s="173" customFormat="1" ht="12.75">
      <c r="A67" s="161">
        <v>52</v>
      </c>
      <c r="B67" s="162">
        <v>2.25</v>
      </c>
      <c r="C67" s="163" t="s">
        <v>514</v>
      </c>
      <c r="D67" s="164">
        <v>2</v>
      </c>
      <c r="E67" s="165"/>
      <c r="F67" s="157"/>
      <c r="G67" s="157"/>
      <c r="H67" s="157"/>
      <c r="I67" s="158"/>
      <c r="J67" s="158"/>
      <c r="K67" s="159">
        <f aca="true" t="shared" si="10" ref="K67:K95">E67+G67+I67</f>
        <v>0</v>
      </c>
      <c r="L67" s="160">
        <f aca="true" t="shared" si="11" ref="L67:L95">IF(K67&gt;=4,8+IF(K67&lt;13,(K67-4)*1,8*1),0)</f>
        <v>0</v>
      </c>
      <c r="M67" s="169"/>
      <c r="N67" s="170"/>
      <c r="O67" s="170"/>
      <c r="P67" s="170"/>
      <c r="Q67" s="172"/>
      <c r="R67" s="172"/>
      <c r="S67" s="159">
        <f aca="true" t="shared" si="12" ref="S67:S95">M67+O67+Q67</f>
        <v>0</v>
      </c>
      <c r="T67" s="160">
        <f aca="true" t="shared" si="13" ref="T67:T95">IF(S67&gt;=4,8+IF(S67&lt;13,(S67-4)*1,8*1),0)</f>
        <v>0</v>
      </c>
    </row>
    <row r="68" spans="1:20" s="173" customFormat="1" ht="12.75">
      <c r="A68" s="161">
        <f>+A67+1</f>
        <v>53</v>
      </c>
      <c r="B68" s="162">
        <v>2.2502</v>
      </c>
      <c r="C68" s="163" t="s">
        <v>515</v>
      </c>
      <c r="D68" s="164">
        <v>2</v>
      </c>
      <c r="E68" s="165"/>
      <c r="F68" s="157"/>
      <c r="G68" s="157"/>
      <c r="H68" s="157"/>
      <c r="I68" s="158"/>
      <c r="J68" s="158"/>
      <c r="K68" s="159">
        <f t="shared" si="10"/>
        <v>0</v>
      </c>
      <c r="L68" s="160">
        <f t="shared" si="11"/>
        <v>0</v>
      </c>
      <c r="M68" s="169"/>
      <c r="N68" s="170"/>
      <c r="O68" s="170"/>
      <c r="P68" s="170"/>
      <c r="Q68" s="172"/>
      <c r="R68" s="172"/>
      <c r="S68" s="159">
        <f t="shared" si="12"/>
        <v>0</v>
      </c>
      <c r="T68" s="160">
        <f t="shared" si="13"/>
        <v>0</v>
      </c>
    </row>
    <row r="69" spans="1:20" ht="12.75">
      <c r="A69" s="161">
        <v>54</v>
      </c>
      <c r="B69" s="162">
        <v>2.2507</v>
      </c>
      <c r="C69" s="163" t="s">
        <v>516</v>
      </c>
      <c r="D69" s="164">
        <v>2</v>
      </c>
      <c r="E69" s="165"/>
      <c r="F69" s="174"/>
      <c r="G69" s="174"/>
      <c r="H69" s="174"/>
      <c r="I69" s="158"/>
      <c r="J69" s="158"/>
      <c r="K69" s="159">
        <f t="shared" si="10"/>
        <v>0</v>
      </c>
      <c r="L69" s="160">
        <f t="shared" si="11"/>
        <v>0</v>
      </c>
      <c r="M69" s="165"/>
      <c r="N69" s="174"/>
      <c r="O69" s="174"/>
      <c r="P69" s="174"/>
      <c r="Q69" s="158"/>
      <c r="R69" s="158"/>
      <c r="S69" s="159">
        <f t="shared" si="12"/>
        <v>0</v>
      </c>
      <c r="T69" s="160">
        <f t="shared" si="13"/>
        <v>0</v>
      </c>
    </row>
    <row r="70" spans="1:20" ht="12.75">
      <c r="A70" s="161">
        <f aca="true" t="shared" si="14" ref="A70:A95">+A69+1</f>
        <v>55</v>
      </c>
      <c r="B70" s="162">
        <v>2.2509</v>
      </c>
      <c r="C70" s="163" t="s">
        <v>517</v>
      </c>
      <c r="D70" s="164">
        <v>2</v>
      </c>
      <c r="E70" s="165"/>
      <c r="F70" s="157"/>
      <c r="G70" s="157"/>
      <c r="H70" s="157"/>
      <c r="I70" s="158"/>
      <c r="J70" s="158"/>
      <c r="K70" s="159">
        <f t="shared" si="10"/>
        <v>0</v>
      </c>
      <c r="L70" s="160">
        <f t="shared" si="11"/>
        <v>0</v>
      </c>
      <c r="M70" s="165"/>
      <c r="N70" s="157"/>
      <c r="O70" s="157"/>
      <c r="P70" s="157"/>
      <c r="Q70" s="158"/>
      <c r="R70" s="158"/>
      <c r="S70" s="159">
        <f t="shared" si="12"/>
        <v>0</v>
      </c>
      <c r="T70" s="160">
        <f t="shared" si="13"/>
        <v>0</v>
      </c>
    </row>
    <row r="71" spans="1:20" ht="12.75">
      <c r="A71" s="161">
        <f t="shared" si="14"/>
        <v>56</v>
      </c>
      <c r="B71" s="162">
        <v>2.251</v>
      </c>
      <c r="C71" s="163" t="s">
        <v>518</v>
      </c>
      <c r="D71" s="164">
        <v>2</v>
      </c>
      <c r="E71" s="165"/>
      <c r="F71" s="157"/>
      <c r="G71" s="157"/>
      <c r="H71" s="157"/>
      <c r="I71" s="158"/>
      <c r="J71" s="158"/>
      <c r="K71" s="159">
        <f t="shared" si="10"/>
        <v>0</v>
      </c>
      <c r="L71" s="160">
        <f t="shared" si="11"/>
        <v>0</v>
      </c>
      <c r="M71" s="165"/>
      <c r="N71" s="157"/>
      <c r="O71" s="157"/>
      <c r="P71" s="157"/>
      <c r="Q71" s="158"/>
      <c r="R71" s="158"/>
      <c r="S71" s="159">
        <f t="shared" si="12"/>
        <v>0</v>
      </c>
      <c r="T71" s="160">
        <f t="shared" si="13"/>
        <v>0</v>
      </c>
    </row>
    <row r="72" spans="1:20" ht="12.75">
      <c r="A72" s="161">
        <f t="shared" si="14"/>
        <v>57</v>
      </c>
      <c r="B72" s="162">
        <v>2.2514</v>
      </c>
      <c r="C72" s="163" t="s">
        <v>519</v>
      </c>
      <c r="D72" s="164">
        <v>2</v>
      </c>
      <c r="E72" s="165"/>
      <c r="F72" s="157"/>
      <c r="G72" s="157"/>
      <c r="H72" s="157"/>
      <c r="I72" s="158"/>
      <c r="J72" s="158"/>
      <c r="K72" s="159">
        <f t="shared" si="10"/>
        <v>0</v>
      </c>
      <c r="L72" s="160">
        <f t="shared" si="11"/>
        <v>0</v>
      </c>
      <c r="M72" s="165"/>
      <c r="N72" s="157"/>
      <c r="O72" s="157"/>
      <c r="P72" s="157"/>
      <c r="Q72" s="158"/>
      <c r="R72" s="158"/>
      <c r="S72" s="159">
        <f t="shared" si="12"/>
        <v>0</v>
      </c>
      <c r="T72" s="160">
        <f t="shared" si="13"/>
        <v>0</v>
      </c>
    </row>
    <row r="73" spans="1:20" ht="12.75">
      <c r="A73" s="161">
        <f t="shared" si="14"/>
        <v>58</v>
      </c>
      <c r="B73" s="162">
        <v>2.2521</v>
      </c>
      <c r="C73" s="163" t="s">
        <v>520</v>
      </c>
      <c r="D73" s="164">
        <v>2</v>
      </c>
      <c r="E73" s="165"/>
      <c r="F73" s="157"/>
      <c r="G73" s="157"/>
      <c r="H73" s="157"/>
      <c r="I73" s="158"/>
      <c r="J73" s="158"/>
      <c r="K73" s="159">
        <f t="shared" si="10"/>
        <v>0</v>
      </c>
      <c r="L73" s="160">
        <f t="shared" si="11"/>
        <v>0</v>
      </c>
      <c r="M73" s="165"/>
      <c r="N73" s="157"/>
      <c r="O73" s="157"/>
      <c r="P73" s="157"/>
      <c r="Q73" s="158"/>
      <c r="R73" s="158"/>
      <c r="S73" s="159">
        <f t="shared" si="12"/>
        <v>0</v>
      </c>
      <c r="T73" s="160">
        <f t="shared" si="13"/>
        <v>0</v>
      </c>
    </row>
    <row r="74" spans="1:20" ht="12.75">
      <c r="A74" s="161">
        <f t="shared" si="14"/>
        <v>59</v>
      </c>
      <c r="B74" s="162">
        <v>2.2522</v>
      </c>
      <c r="C74" s="163" t="s">
        <v>521</v>
      </c>
      <c r="D74" s="164">
        <v>2</v>
      </c>
      <c r="E74" s="165"/>
      <c r="F74" s="157"/>
      <c r="G74" s="157"/>
      <c r="H74" s="157"/>
      <c r="I74" s="158"/>
      <c r="J74" s="158"/>
      <c r="K74" s="159">
        <f t="shared" si="10"/>
        <v>0</v>
      </c>
      <c r="L74" s="160">
        <f t="shared" si="11"/>
        <v>0</v>
      </c>
      <c r="M74" s="165"/>
      <c r="N74" s="157"/>
      <c r="O74" s="157"/>
      <c r="P74" s="157"/>
      <c r="Q74" s="158"/>
      <c r="R74" s="158"/>
      <c r="S74" s="159">
        <f t="shared" si="12"/>
        <v>0</v>
      </c>
      <c r="T74" s="160">
        <f t="shared" si="13"/>
        <v>0</v>
      </c>
    </row>
    <row r="75" spans="1:20" ht="12.75">
      <c r="A75" s="161">
        <f t="shared" si="14"/>
        <v>60</v>
      </c>
      <c r="B75" s="162">
        <v>2.2523</v>
      </c>
      <c r="C75" s="163" t="s">
        <v>522</v>
      </c>
      <c r="D75" s="164">
        <v>2</v>
      </c>
      <c r="E75" s="165"/>
      <c r="F75" s="157"/>
      <c r="G75" s="157"/>
      <c r="H75" s="157"/>
      <c r="I75" s="158"/>
      <c r="J75" s="158"/>
      <c r="K75" s="159">
        <f t="shared" si="10"/>
        <v>0</v>
      </c>
      <c r="L75" s="160">
        <f t="shared" si="11"/>
        <v>0</v>
      </c>
      <c r="M75" s="165"/>
      <c r="N75" s="157"/>
      <c r="O75" s="157"/>
      <c r="P75" s="157"/>
      <c r="Q75" s="158"/>
      <c r="R75" s="158"/>
      <c r="S75" s="159">
        <f t="shared" si="12"/>
        <v>0</v>
      </c>
      <c r="T75" s="160">
        <f t="shared" si="13"/>
        <v>0</v>
      </c>
    </row>
    <row r="76" spans="1:20" ht="12.75">
      <c r="A76" s="161">
        <f t="shared" si="14"/>
        <v>61</v>
      </c>
      <c r="B76" s="162">
        <v>2.2525</v>
      </c>
      <c r="C76" s="163" t="s">
        <v>523</v>
      </c>
      <c r="D76" s="164">
        <v>2</v>
      </c>
      <c r="E76" s="165"/>
      <c r="F76" s="157"/>
      <c r="G76" s="157"/>
      <c r="H76" s="157"/>
      <c r="I76" s="158"/>
      <c r="J76" s="158"/>
      <c r="K76" s="159">
        <f t="shared" si="10"/>
        <v>0</v>
      </c>
      <c r="L76" s="160">
        <f t="shared" si="11"/>
        <v>0</v>
      </c>
      <c r="M76" s="165"/>
      <c r="N76" s="157"/>
      <c r="O76" s="157"/>
      <c r="P76" s="157"/>
      <c r="Q76" s="158"/>
      <c r="R76" s="158"/>
      <c r="S76" s="159">
        <f t="shared" si="12"/>
        <v>0</v>
      </c>
      <c r="T76" s="160">
        <f t="shared" si="13"/>
        <v>0</v>
      </c>
    </row>
    <row r="77" spans="1:20" ht="12.75">
      <c r="A77" s="161">
        <f t="shared" si="14"/>
        <v>62</v>
      </c>
      <c r="B77" s="162">
        <v>2.327091</v>
      </c>
      <c r="C77" s="163" t="s">
        <v>524</v>
      </c>
      <c r="D77" s="164">
        <v>2</v>
      </c>
      <c r="E77" s="165"/>
      <c r="F77" s="157"/>
      <c r="G77" s="157"/>
      <c r="H77" s="157"/>
      <c r="I77" s="158"/>
      <c r="J77" s="158"/>
      <c r="K77" s="159">
        <f t="shared" si="10"/>
        <v>0</v>
      </c>
      <c r="L77" s="160">
        <f t="shared" si="11"/>
        <v>0</v>
      </c>
      <c r="M77" s="165"/>
      <c r="N77" s="157"/>
      <c r="O77" s="157"/>
      <c r="P77" s="157"/>
      <c r="Q77" s="158"/>
      <c r="R77" s="158"/>
      <c r="S77" s="159">
        <f t="shared" si="12"/>
        <v>0</v>
      </c>
      <c r="T77" s="160">
        <f t="shared" si="13"/>
        <v>0</v>
      </c>
    </row>
    <row r="78" spans="1:20" ht="12.75">
      <c r="A78" s="161">
        <f t="shared" si="14"/>
        <v>63</v>
      </c>
      <c r="B78" s="162">
        <v>2.327092</v>
      </c>
      <c r="C78" s="163" t="s">
        <v>525</v>
      </c>
      <c r="D78" s="164">
        <v>2</v>
      </c>
      <c r="E78" s="165"/>
      <c r="F78" s="157"/>
      <c r="G78" s="157"/>
      <c r="H78" s="157"/>
      <c r="I78" s="158"/>
      <c r="J78" s="158"/>
      <c r="K78" s="159">
        <f t="shared" si="10"/>
        <v>0</v>
      </c>
      <c r="L78" s="160">
        <f t="shared" si="11"/>
        <v>0</v>
      </c>
      <c r="M78" s="165"/>
      <c r="N78" s="157"/>
      <c r="O78" s="157"/>
      <c r="P78" s="157"/>
      <c r="Q78" s="158"/>
      <c r="R78" s="158"/>
      <c r="S78" s="159">
        <f t="shared" si="12"/>
        <v>0</v>
      </c>
      <c r="T78" s="160">
        <f t="shared" si="13"/>
        <v>0</v>
      </c>
    </row>
    <row r="79" spans="1:20" ht="12.75">
      <c r="A79" s="161">
        <f t="shared" si="14"/>
        <v>64</v>
      </c>
      <c r="B79" s="162">
        <v>2.327093</v>
      </c>
      <c r="C79" s="163" t="s">
        <v>526</v>
      </c>
      <c r="D79" s="164">
        <v>2</v>
      </c>
      <c r="E79" s="165"/>
      <c r="F79" s="157"/>
      <c r="G79" s="157"/>
      <c r="H79" s="157"/>
      <c r="I79" s="158"/>
      <c r="J79" s="158"/>
      <c r="K79" s="159">
        <f t="shared" si="10"/>
        <v>0</v>
      </c>
      <c r="L79" s="160">
        <f t="shared" si="11"/>
        <v>0</v>
      </c>
      <c r="M79" s="165"/>
      <c r="N79" s="157"/>
      <c r="O79" s="157"/>
      <c r="P79" s="157"/>
      <c r="Q79" s="158"/>
      <c r="R79" s="158"/>
      <c r="S79" s="159">
        <f t="shared" si="12"/>
        <v>0</v>
      </c>
      <c r="T79" s="160">
        <f t="shared" si="13"/>
        <v>0</v>
      </c>
    </row>
    <row r="80" spans="1:20" ht="12.75">
      <c r="A80" s="161">
        <f t="shared" si="14"/>
        <v>65</v>
      </c>
      <c r="B80" s="162">
        <v>2.3271</v>
      </c>
      <c r="C80" s="163" t="s">
        <v>527</v>
      </c>
      <c r="D80" s="167">
        <v>2</v>
      </c>
      <c r="E80" s="165"/>
      <c r="F80" s="157"/>
      <c r="G80" s="157"/>
      <c r="H80" s="157"/>
      <c r="I80" s="158"/>
      <c r="J80" s="158"/>
      <c r="K80" s="159">
        <f t="shared" si="10"/>
        <v>0</v>
      </c>
      <c r="L80" s="160">
        <f t="shared" si="11"/>
        <v>0</v>
      </c>
      <c r="M80" s="165"/>
      <c r="N80" s="157"/>
      <c r="O80" s="157"/>
      <c r="P80" s="157"/>
      <c r="Q80" s="158"/>
      <c r="R80" s="158"/>
      <c r="S80" s="159">
        <f t="shared" si="12"/>
        <v>0</v>
      </c>
      <c r="T80" s="160">
        <f t="shared" si="13"/>
        <v>0</v>
      </c>
    </row>
    <row r="81" spans="1:20" ht="12.75">
      <c r="A81" s="161">
        <f t="shared" si="14"/>
        <v>66</v>
      </c>
      <c r="B81" s="162">
        <v>2.4</v>
      </c>
      <c r="C81" s="163" t="s">
        <v>528</v>
      </c>
      <c r="D81" s="167">
        <v>2</v>
      </c>
      <c r="E81" s="165"/>
      <c r="F81" s="157"/>
      <c r="G81" s="157"/>
      <c r="H81" s="157"/>
      <c r="I81" s="175"/>
      <c r="J81" s="175"/>
      <c r="K81" s="159">
        <f t="shared" si="10"/>
        <v>0</v>
      </c>
      <c r="L81" s="160">
        <f t="shared" si="11"/>
        <v>0</v>
      </c>
      <c r="M81" s="165"/>
      <c r="N81" s="157"/>
      <c r="O81" s="157"/>
      <c r="P81" s="157"/>
      <c r="Q81" s="175"/>
      <c r="R81" s="175"/>
      <c r="S81" s="159">
        <f t="shared" si="12"/>
        <v>0</v>
      </c>
      <c r="T81" s="160">
        <f t="shared" si="13"/>
        <v>0</v>
      </c>
    </row>
    <row r="82" spans="1:20" ht="12.75">
      <c r="A82" s="161">
        <f t="shared" si="14"/>
        <v>67</v>
      </c>
      <c r="B82" s="162">
        <v>2.4001</v>
      </c>
      <c r="C82" s="163" t="s">
        <v>529</v>
      </c>
      <c r="D82" s="167">
        <v>2</v>
      </c>
      <c r="E82" s="165"/>
      <c r="F82" s="157"/>
      <c r="G82" s="157"/>
      <c r="H82" s="157"/>
      <c r="I82" s="175"/>
      <c r="J82" s="175"/>
      <c r="K82" s="159">
        <f t="shared" si="10"/>
        <v>0</v>
      </c>
      <c r="L82" s="160">
        <f t="shared" si="11"/>
        <v>0</v>
      </c>
      <c r="M82" s="165"/>
      <c r="N82" s="157"/>
      <c r="O82" s="157"/>
      <c r="P82" s="157"/>
      <c r="Q82" s="175"/>
      <c r="R82" s="175"/>
      <c r="S82" s="159">
        <f t="shared" si="12"/>
        <v>0</v>
      </c>
      <c r="T82" s="160">
        <f t="shared" si="13"/>
        <v>0</v>
      </c>
    </row>
    <row r="83" spans="1:20" ht="12.75">
      <c r="A83" s="161">
        <f t="shared" si="14"/>
        <v>68</v>
      </c>
      <c r="B83" s="162">
        <v>2.40013</v>
      </c>
      <c r="C83" s="163" t="s">
        <v>530</v>
      </c>
      <c r="D83" s="167">
        <v>2</v>
      </c>
      <c r="E83" s="165"/>
      <c r="F83" s="157"/>
      <c r="G83" s="157"/>
      <c r="H83" s="157"/>
      <c r="I83" s="175"/>
      <c r="J83" s="175"/>
      <c r="K83" s="159">
        <f t="shared" si="10"/>
        <v>0</v>
      </c>
      <c r="L83" s="160">
        <f t="shared" si="11"/>
        <v>0</v>
      </c>
      <c r="M83" s="165"/>
      <c r="N83" s="157"/>
      <c r="O83" s="157"/>
      <c r="P83" s="157"/>
      <c r="Q83" s="175"/>
      <c r="R83" s="175"/>
      <c r="S83" s="159">
        <f t="shared" si="12"/>
        <v>0</v>
      </c>
      <c r="T83" s="160">
        <f t="shared" si="13"/>
        <v>0</v>
      </c>
    </row>
    <row r="84" spans="1:20" ht="12.75">
      <c r="A84" s="161">
        <f t="shared" si="14"/>
        <v>69</v>
      </c>
      <c r="B84" s="162">
        <v>2.40203</v>
      </c>
      <c r="C84" s="163" t="s">
        <v>531</v>
      </c>
      <c r="D84" s="167">
        <v>2</v>
      </c>
      <c r="E84" s="165"/>
      <c r="F84" s="157"/>
      <c r="G84" s="157"/>
      <c r="H84" s="157"/>
      <c r="I84" s="175"/>
      <c r="J84" s="175"/>
      <c r="K84" s="159">
        <f t="shared" si="10"/>
        <v>0</v>
      </c>
      <c r="L84" s="160">
        <f t="shared" si="11"/>
        <v>0</v>
      </c>
      <c r="M84" s="165"/>
      <c r="N84" s="157"/>
      <c r="O84" s="157"/>
      <c r="P84" s="157"/>
      <c r="Q84" s="175"/>
      <c r="R84" s="175"/>
      <c r="S84" s="159">
        <f t="shared" si="12"/>
        <v>0</v>
      </c>
      <c r="T84" s="160">
        <f t="shared" si="13"/>
        <v>0</v>
      </c>
    </row>
    <row r="85" spans="1:20" ht="12.75">
      <c r="A85" s="161">
        <f t="shared" si="14"/>
        <v>70</v>
      </c>
      <c r="B85" s="162">
        <v>2.430011</v>
      </c>
      <c r="C85" s="163" t="s">
        <v>532</v>
      </c>
      <c r="D85" s="167">
        <v>2</v>
      </c>
      <c r="E85" s="165"/>
      <c r="F85" s="157"/>
      <c r="G85" s="157"/>
      <c r="H85" s="157"/>
      <c r="I85" s="175"/>
      <c r="J85" s="175"/>
      <c r="K85" s="159">
        <f t="shared" si="10"/>
        <v>0</v>
      </c>
      <c r="L85" s="160">
        <f t="shared" si="11"/>
        <v>0</v>
      </c>
      <c r="M85" s="165"/>
      <c r="N85" s="157"/>
      <c r="O85" s="157"/>
      <c r="P85" s="157"/>
      <c r="Q85" s="175"/>
      <c r="R85" s="175"/>
      <c r="S85" s="159">
        <f t="shared" si="12"/>
        <v>0</v>
      </c>
      <c r="T85" s="160">
        <f t="shared" si="13"/>
        <v>0</v>
      </c>
    </row>
    <row r="86" spans="1:20" ht="12.75">
      <c r="A86" s="161">
        <f t="shared" si="14"/>
        <v>71</v>
      </c>
      <c r="B86" s="162">
        <v>2.430012</v>
      </c>
      <c r="C86" s="176" t="s">
        <v>533</v>
      </c>
      <c r="D86" s="167">
        <v>2</v>
      </c>
      <c r="E86" s="165"/>
      <c r="F86" s="157"/>
      <c r="G86" s="157"/>
      <c r="H86" s="157"/>
      <c r="I86" s="175"/>
      <c r="J86" s="175"/>
      <c r="K86" s="159">
        <f t="shared" si="10"/>
        <v>0</v>
      </c>
      <c r="L86" s="160">
        <f t="shared" si="11"/>
        <v>0</v>
      </c>
      <c r="M86" s="165"/>
      <c r="N86" s="157"/>
      <c r="O86" s="157"/>
      <c r="P86" s="157"/>
      <c r="Q86" s="175"/>
      <c r="R86" s="175"/>
      <c r="S86" s="159">
        <f t="shared" si="12"/>
        <v>0</v>
      </c>
      <c r="T86" s="160">
        <f t="shared" si="13"/>
        <v>0</v>
      </c>
    </row>
    <row r="87" spans="1:20" ht="12.75">
      <c r="A87" s="161">
        <f t="shared" si="14"/>
        <v>72</v>
      </c>
      <c r="B87" s="162">
        <v>2.4301</v>
      </c>
      <c r="C87" s="163" t="s">
        <v>534</v>
      </c>
      <c r="D87" s="167">
        <v>2</v>
      </c>
      <c r="E87" s="165"/>
      <c r="F87" s="157"/>
      <c r="G87" s="157"/>
      <c r="H87" s="157"/>
      <c r="I87" s="175"/>
      <c r="J87" s="175"/>
      <c r="K87" s="159">
        <f t="shared" si="10"/>
        <v>0</v>
      </c>
      <c r="L87" s="160">
        <f t="shared" si="11"/>
        <v>0</v>
      </c>
      <c r="M87" s="165"/>
      <c r="N87" s="157"/>
      <c r="O87" s="157"/>
      <c r="P87" s="157"/>
      <c r="Q87" s="175"/>
      <c r="R87" s="175"/>
      <c r="S87" s="159">
        <f t="shared" si="12"/>
        <v>0</v>
      </c>
      <c r="T87" s="160">
        <f t="shared" si="13"/>
        <v>0</v>
      </c>
    </row>
    <row r="88" spans="1:20" ht="12.75">
      <c r="A88" s="161">
        <f t="shared" si="14"/>
        <v>73</v>
      </c>
      <c r="B88" s="162">
        <v>2.43011</v>
      </c>
      <c r="C88" s="163" t="s">
        <v>535</v>
      </c>
      <c r="D88" s="167">
        <v>2</v>
      </c>
      <c r="E88" s="165"/>
      <c r="F88" s="157"/>
      <c r="G88" s="157"/>
      <c r="H88" s="157"/>
      <c r="I88" s="175"/>
      <c r="J88" s="175"/>
      <c r="K88" s="159">
        <f t="shared" si="10"/>
        <v>0</v>
      </c>
      <c r="L88" s="160">
        <f t="shared" si="11"/>
        <v>0</v>
      </c>
      <c r="M88" s="165"/>
      <c r="N88" s="157"/>
      <c r="O88" s="157"/>
      <c r="P88" s="157"/>
      <c r="Q88" s="175"/>
      <c r="R88" s="175"/>
      <c r="S88" s="159">
        <f t="shared" si="12"/>
        <v>0</v>
      </c>
      <c r="T88" s="160">
        <f t="shared" si="13"/>
        <v>0</v>
      </c>
    </row>
    <row r="89" spans="1:20" ht="12.75">
      <c r="A89" s="161">
        <f t="shared" si="14"/>
        <v>74</v>
      </c>
      <c r="B89" s="162">
        <v>2.43012</v>
      </c>
      <c r="C89" s="163" t="s">
        <v>536</v>
      </c>
      <c r="D89" s="167">
        <v>2</v>
      </c>
      <c r="E89" s="165"/>
      <c r="F89" s="157"/>
      <c r="G89" s="157"/>
      <c r="H89" s="157"/>
      <c r="I89" s="175"/>
      <c r="J89" s="175"/>
      <c r="K89" s="159">
        <f t="shared" si="10"/>
        <v>0</v>
      </c>
      <c r="L89" s="160">
        <f t="shared" si="11"/>
        <v>0</v>
      </c>
      <c r="M89" s="165"/>
      <c r="N89" s="157"/>
      <c r="O89" s="157"/>
      <c r="P89" s="157"/>
      <c r="Q89" s="175"/>
      <c r="R89" s="175"/>
      <c r="S89" s="159">
        <f t="shared" si="12"/>
        <v>0</v>
      </c>
      <c r="T89" s="160">
        <f t="shared" si="13"/>
        <v>0</v>
      </c>
    </row>
    <row r="90" spans="1:20" ht="12.75">
      <c r="A90" s="161">
        <f t="shared" si="14"/>
        <v>75</v>
      </c>
      <c r="B90" s="162">
        <v>2.43014</v>
      </c>
      <c r="C90" s="163" t="s">
        <v>537</v>
      </c>
      <c r="D90" s="167">
        <v>2</v>
      </c>
      <c r="E90" s="165"/>
      <c r="F90" s="157"/>
      <c r="G90" s="157"/>
      <c r="H90" s="157"/>
      <c r="I90" s="175"/>
      <c r="J90" s="175"/>
      <c r="K90" s="159">
        <f t="shared" si="10"/>
        <v>0</v>
      </c>
      <c r="L90" s="160">
        <f t="shared" si="11"/>
        <v>0</v>
      </c>
      <c r="M90" s="165"/>
      <c r="N90" s="157"/>
      <c r="O90" s="157"/>
      <c r="P90" s="157"/>
      <c r="Q90" s="175"/>
      <c r="R90" s="175"/>
      <c r="S90" s="159">
        <f t="shared" si="12"/>
        <v>0</v>
      </c>
      <c r="T90" s="160">
        <f t="shared" si="13"/>
        <v>0</v>
      </c>
    </row>
    <row r="91" spans="1:20" ht="12.75">
      <c r="A91" s="161">
        <f t="shared" si="14"/>
        <v>76</v>
      </c>
      <c r="B91" s="162">
        <v>2.40053</v>
      </c>
      <c r="C91" s="163" t="s">
        <v>538</v>
      </c>
      <c r="D91" s="167">
        <v>2</v>
      </c>
      <c r="E91" s="177"/>
      <c r="F91" s="157"/>
      <c r="G91" s="157"/>
      <c r="H91" s="157"/>
      <c r="I91" s="175"/>
      <c r="J91" s="175"/>
      <c r="K91" s="159">
        <f t="shared" si="10"/>
        <v>0</v>
      </c>
      <c r="L91" s="160">
        <f t="shared" si="11"/>
        <v>0</v>
      </c>
      <c r="M91" s="177"/>
      <c r="N91" s="157"/>
      <c r="O91" s="157"/>
      <c r="P91" s="157"/>
      <c r="Q91" s="175"/>
      <c r="R91" s="175"/>
      <c r="S91" s="159">
        <f t="shared" si="12"/>
        <v>0</v>
      </c>
      <c r="T91" s="160">
        <f t="shared" si="13"/>
        <v>0</v>
      </c>
    </row>
    <row r="92" spans="1:20" ht="12.75">
      <c r="A92" s="161">
        <f t="shared" si="14"/>
        <v>77</v>
      </c>
      <c r="B92" s="162">
        <v>2.4304</v>
      </c>
      <c r="C92" s="163" t="s">
        <v>539</v>
      </c>
      <c r="D92" s="167">
        <v>2</v>
      </c>
      <c r="E92" s="165"/>
      <c r="F92" s="157"/>
      <c r="G92" s="157"/>
      <c r="H92" s="157"/>
      <c r="I92" s="175"/>
      <c r="J92" s="175"/>
      <c r="K92" s="159">
        <f t="shared" si="10"/>
        <v>0</v>
      </c>
      <c r="L92" s="160">
        <f t="shared" si="11"/>
        <v>0</v>
      </c>
      <c r="M92" s="165"/>
      <c r="N92" s="157"/>
      <c r="O92" s="157"/>
      <c r="P92" s="157"/>
      <c r="Q92" s="175"/>
      <c r="R92" s="175"/>
      <c r="S92" s="159">
        <f t="shared" si="12"/>
        <v>0</v>
      </c>
      <c r="T92" s="160">
        <f t="shared" si="13"/>
        <v>0</v>
      </c>
    </row>
    <row r="93" spans="1:20" ht="12.75">
      <c r="A93" s="161">
        <f t="shared" si="14"/>
        <v>78</v>
      </c>
      <c r="B93" s="162">
        <v>2.43044</v>
      </c>
      <c r="C93" s="163" t="s">
        <v>540</v>
      </c>
      <c r="D93" s="167">
        <v>2</v>
      </c>
      <c r="E93" s="165"/>
      <c r="F93" s="157"/>
      <c r="G93" s="157"/>
      <c r="H93" s="157"/>
      <c r="I93" s="175"/>
      <c r="J93" s="175"/>
      <c r="K93" s="159">
        <f t="shared" si="10"/>
        <v>0</v>
      </c>
      <c r="L93" s="160">
        <f t="shared" si="11"/>
        <v>0</v>
      </c>
      <c r="M93" s="165"/>
      <c r="N93" s="157"/>
      <c r="O93" s="157"/>
      <c r="P93" s="157"/>
      <c r="Q93" s="175"/>
      <c r="R93" s="175"/>
      <c r="S93" s="159">
        <f t="shared" si="12"/>
        <v>0</v>
      </c>
      <c r="T93" s="160">
        <f t="shared" si="13"/>
        <v>0</v>
      </c>
    </row>
    <row r="94" spans="1:20" ht="12.75">
      <c r="A94" s="161">
        <f t="shared" si="14"/>
        <v>79</v>
      </c>
      <c r="B94" s="162">
        <v>2.43135</v>
      </c>
      <c r="C94" s="163" t="s">
        <v>541</v>
      </c>
      <c r="D94" s="167">
        <v>2</v>
      </c>
      <c r="E94" s="165"/>
      <c r="F94" s="157"/>
      <c r="G94" s="157"/>
      <c r="H94" s="157"/>
      <c r="I94" s="175"/>
      <c r="J94" s="175"/>
      <c r="K94" s="159">
        <f t="shared" si="10"/>
        <v>0</v>
      </c>
      <c r="L94" s="160">
        <f t="shared" si="11"/>
        <v>0</v>
      </c>
      <c r="M94" s="165"/>
      <c r="N94" s="157"/>
      <c r="O94" s="157"/>
      <c r="P94" s="157"/>
      <c r="Q94" s="175"/>
      <c r="R94" s="175"/>
      <c r="S94" s="159">
        <f t="shared" si="12"/>
        <v>0</v>
      </c>
      <c r="T94" s="160">
        <f t="shared" si="13"/>
        <v>0</v>
      </c>
    </row>
    <row r="95" spans="1:20" ht="12.75">
      <c r="A95" s="161">
        <f t="shared" si="14"/>
        <v>80</v>
      </c>
      <c r="B95" s="162">
        <v>2.43136</v>
      </c>
      <c r="C95" s="163" t="s">
        <v>542</v>
      </c>
      <c r="D95" s="167">
        <v>2</v>
      </c>
      <c r="E95" s="177"/>
      <c r="F95" s="157"/>
      <c r="G95" s="157"/>
      <c r="H95" s="157"/>
      <c r="I95" s="175"/>
      <c r="J95" s="175"/>
      <c r="K95" s="159">
        <f t="shared" si="10"/>
        <v>0</v>
      </c>
      <c r="L95" s="160">
        <f t="shared" si="11"/>
        <v>0</v>
      </c>
      <c r="M95" s="177"/>
      <c r="N95" s="157"/>
      <c r="O95" s="157"/>
      <c r="P95" s="157"/>
      <c r="Q95" s="175"/>
      <c r="R95" s="175"/>
      <c r="S95" s="159">
        <f t="shared" si="12"/>
        <v>0</v>
      </c>
      <c r="T95" s="160">
        <f t="shared" si="13"/>
        <v>0</v>
      </c>
    </row>
    <row r="98" spans="1:20" ht="15.75">
      <c r="A98" s="161"/>
      <c r="B98" s="178"/>
      <c r="C98" s="168" t="s">
        <v>48</v>
      </c>
      <c r="D98" s="167"/>
      <c r="E98" s="177"/>
      <c r="F98" s="157"/>
      <c r="G98" s="157"/>
      <c r="H98" s="157"/>
      <c r="I98" s="175"/>
      <c r="J98" s="175"/>
      <c r="K98" s="159"/>
      <c r="L98" s="160"/>
      <c r="M98" s="177"/>
      <c r="N98" s="157"/>
      <c r="O98" s="157"/>
      <c r="P98" s="157"/>
      <c r="Q98" s="175"/>
      <c r="R98" s="175"/>
      <c r="S98" s="159"/>
      <c r="T98" s="159"/>
    </row>
    <row r="99" spans="1:20" ht="38.25">
      <c r="A99" s="161">
        <v>81</v>
      </c>
      <c r="B99" s="162">
        <v>2.3025</v>
      </c>
      <c r="C99" s="163" t="s">
        <v>543</v>
      </c>
      <c r="D99" s="167">
        <v>3</v>
      </c>
      <c r="E99" s="177"/>
      <c r="F99" s="157"/>
      <c r="G99" s="157"/>
      <c r="H99" s="157"/>
      <c r="I99" s="175"/>
      <c r="J99" s="175"/>
      <c r="K99" s="159">
        <f aca="true" t="shared" si="15" ref="K99:K126">E99+G99+I99</f>
        <v>0</v>
      </c>
      <c r="L99" s="160">
        <f aca="true" t="shared" si="16" ref="L99:L126">IF(K99&gt;=4,12+IF(K99&lt;13,(K99-4)*1.5,8*1.5),0)</f>
        <v>0</v>
      </c>
      <c r="M99" s="177"/>
      <c r="N99" s="157"/>
      <c r="O99" s="157"/>
      <c r="P99" s="157"/>
      <c r="Q99" s="175"/>
      <c r="R99" s="175"/>
      <c r="S99" s="159">
        <f aca="true" t="shared" si="17" ref="S99:S126">M99+O99+Q99</f>
        <v>0</v>
      </c>
      <c r="T99" s="160">
        <f aca="true" t="shared" si="18" ref="T99:T126">IF(S99&gt;=4,12+IF(S99&lt;13,(S99-4)*1.5,8*1.5),0)</f>
        <v>0</v>
      </c>
    </row>
    <row r="100" spans="1:20" ht="25.5">
      <c r="A100" s="161">
        <f aca="true" t="shared" si="19" ref="A100:A110">+A99+1</f>
        <v>82</v>
      </c>
      <c r="B100" s="162">
        <v>2.50102</v>
      </c>
      <c r="C100" s="163" t="s">
        <v>544</v>
      </c>
      <c r="D100" s="167">
        <v>3</v>
      </c>
      <c r="E100" s="157"/>
      <c r="F100" s="157"/>
      <c r="G100" s="157"/>
      <c r="H100" s="157"/>
      <c r="I100" s="175"/>
      <c r="J100" s="175"/>
      <c r="K100" s="159">
        <f t="shared" si="15"/>
        <v>0</v>
      </c>
      <c r="L100" s="160">
        <f t="shared" si="16"/>
        <v>0</v>
      </c>
      <c r="M100" s="157"/>
      <c r="N100" s="157"/>
      <c r="O100" s="157"/>
      <c r="P100" s="157"/>
      <c r="Q100" s="175"/>
      <c r="R100" s="175"/>
      <c r="S100" s="159">
        <f t="shared" si="17"/>
        <v>0</v>
      </c>
      <c r="T100" s="160">
        <f t="shared" si="18"/>
        <v>0</v>
      </c>
    </row>
    <row r="101" spans="1:20" ht="25.5">
      <c r="A101" s="161">
        <f t="shared" si="19"/>
        <v>83</v>
      </c>
      <c r="B101" s="162">
        <v>2.31</v>
      </c>
      <c r="C101" s="163" t="s">
        <v>545</v>
      </c>
      <c r="D101" s="167">
        <v>3</v>
      </c>
      <c r="E101" s="177"/>
      <c r="F101" s="157"/>
      <c r="G101" s="157"/>
      <c r="H101" s="157"/>
      <c r="I101" s="175"/>
      <c r="J101" s="175"/>
      <c r="K101" s="159">
        <f t="shared" si="15"/>
        <v>0</v>
      </c>
      <c r="L101" s="160">
        <f t="shared" si="16"/>
        <v>0</v>
      </c>
      <c r="M101" s="177"/>
      <c r="N101" s="157"/>
      <c r="O101" s="157"/>
      <c r="P101" s="157"/>
      <c r="Q101" s="175"/>
      <c r="R101" s="175"/>
      <c r="S101" s="159">
        <f t="shared" si="17"/>
        <v>0</v>
      </c>
      <c r="T101" s="160">
        <f t="shared" si="18"/>
        <v>0</v>
      </c>
    </row>
    <row r="102" spans="1:20" ht="25.5">
      <c r="A102" s="161">
        <f t="shared" si="19"/>
        <v>84</v>
      </c>
      <c r="B102" s="162">
        <v>2.3062</v>
      </c>
      <c r="C102" s="163" t="s">
        <v>546</v>
      </c>
      <c r="D102" s="167">
        <v>3</v>
      </c>
      <c r="E102" s="177"/>
      <c r="F102" s="157"/>
      <c r="G102" s="157"/>
      <c r="H102" s="157"/>
      <c r="I102" s="175"/>
      <c r="J102" s="175"/>
      <c r="K102" s="159">
        <f t="shared" si="15"/>
        <v>0</v>
      </c>
      <c r="L102" s="160">
        <f t="shared" si="16"/>
        <v>0</v>
      </c>
      <c r="M102" s="177"/>
      <c r="N102" s="157"/>
      <c r="O102" s="157"/>
      <c r="P102" s="157"/>
      <c r="Q102" s="175"/>
      <c r="R102" s="175"/>
      <c r="S102" s="159">
        <f t="shared" si="17"/>
        <v>0</v>
      </c>
      <c r="T102" s="160">
        <f t="shared" si="18"/>
        <v>0</v>
      </c>
    </row>
    <row r="103" spans="1:20" ht="12.75">
      <c r="A103" s="161">
        <f t="shared" si="19"/>
        <v>85</v>
      </c>
      <c r="B103" s="162">
        <v>2.51</v>
      </c>
      <c r="C103" s="163" t="s">
        <v>547</v>
      </c>
      <c r="D103" s="167">
        <v>3</v>
      </c>
      <c r="E103" s="177"/>
      <c r="F103" s="157"/>
      <c r="G103" s="157"/>
      <c r="H103" s="157"/>
      <c r="I103" s="175"/>
      <c r="J103" s="175"/>
      <c r="K103" s="159">
        <f t="shared" si="15"/>
        <v>0</v>
      </c>
      <c r="L103" s="160">
        <f t="shared" si="16"/>
        <v>0</v>
      </c>
      <c r="M103" s="177"/>
      <c r="N103" s="157"/>
      <c r="O103" s="157"/>
      <c r="P103" s="157"/>
      <c r="Q103" s="175"/>
      <c r="R103" s="175"/>
      <c r="S103" s="159">
        <f t="shared" si="17"/>
        <v>0</v>
      </c>
      <c r="T103" s="160">
        <f t="shared" si="18"/>
        <v>0</v>
      </c>
    </row>
    <row r="104" spans="1:20" ht="12.75">
      <c r="A104" s="161">
        <f t="shared" si="19"/>
        <v>86</v>
      </c>
      <c r="B104" s="162">
        <v>2.2701</v>
      </c>
      <c r="C104" s="163" t="s">
        <v>548</v>
      </c>
      <c r="D104" s="167">
        <v>3</v>
      </c>
      <c r="E104" s="177"/>
      <c r="F104" s="157"/>
      <c r="G104" s="157"/>
      <c r="H104" s="157"/>
      <c r="I104" s="175"/>
      <c r="J104" s="175"/>
      <c r="K104" s="159">
        <f t="shared" si="15"/>
        <v>0</v>
      </c>
      <c r="L104" s="160">
        <f t="shared" si="16"/>
        <v>0</v>
      </c>
      <c r="M104" s="177"/>
      <c r="N104" s="157"/>
      <c r="O104" s="157"/>
      <c r="P104" s="157"/>
      <c r="Q104" s="175"/>
      <c r="R104" s="175"/>
      <c r="S104" s="159">
        <f t="shared" si="17"/>
        <v>0</v>
      </c>
      <c r="T104" s="160">
        <f t="shared" si="18"/>
        <v>0</v>
      </c>
    </row>
    <row r="105" spans="1:20" ht="25.5">
      <c r="A105" s="161">
        <f t="shared" si="19"/>
        <v>87</v>
      </c>
      <c r="B105" s="162">
        <v>2.3074</v>
      </c>
      <c r="C105" s="163" t="s">
        <v>549</v>
      </c>
      <c r="D105" s="167">
        <v>3</v>
      </c>
      <c r="E105" s="177"/>
      <c r="F105" s="157"/>
      <c r="G105" s="157"/>
      <c r="H105" s="157"/>
      <c r="I105" s="175"/>
      <c r="J105" s="175"/>
      <c r="K105" s="159">
        <f t="shared" si="15"/>
        <v>0</v>
      </c>
      <c r="L105" s="160">
        <f t="shared" si="16"/>
        <v>0</v>
      </c>
      <c r="M105" s="177"/>
      <c r="N105" s="157"/>
      <c r="O105" s="157"/>
      <c r="P105" s="157"/>
      <c r="Q105" s="175"/>
      <c r="R105" s="175"/>
      <c r="S105" s="159">
        <f t="shared" si="17"/>
        <v>0</v>
      </c>
      <c r="T105" s="160">
        <f t="shared" si="18"/>
        <v>0</v>
      </c>
    </row>
    <row r="106" spans="1:20" ht="25.5">
      <c r="A106" s="161">
        <f t="shared" si="19"/>
        <v>88</v>
      </c>
      <c r="B106" s="162">
        <v>2.30701</v>
      </c>
      <c r="C106" s="163" t="s">
        <v>550</v>
      </c>
      <c r="D106" s="167">
        <v>3</v>
      </c>
      <c r="E106" s="177"/>
      <c r="F106" s="157"/>
      <c r="G106" s="157"/>
      <c r="H106" s="157"/>
      <c r="I106" s="175"/>
      <c r="J106" s="175"/>
      <c r="K106" s="159">
        <f t="shared" si="15"/>
        <v>0</v>
      </c>
      <c r="L106" s="160">
        <f t="shared" si="16"/>
        <v>0</v>
      </c>
      <c r="M106" s="177"/>
      <c r="N106" s="157"/>
      <c r="O106" s="157"/>
      <c r="P106" s="157"/>
      <c r="Q106" s="175"/>
      <c r="R106" s="175"/>
      <c r="S106" s="159">
        <f t="shared" si="17"/>
        <v>0</v>
      </c>
      <c r="T106" s="160">
        <f t="shared" si="18"/>
        <v>0</v>
      </c>
    </row>
    <row r="107" spans="1:20" ht="25.5">
      <c r="A107" s="161">
        <f t="shared" si="19"/>
        <v>89</v>
      </c>
      <c r="B107" s="162">
        <v>2.30741</v>
      </c>
      <c r="C107" s="163" t="s">
        <v>551</v>
      </c>
      <c r="D107" s="167">
        <v>3</v>
      </c>
      <c r="E107" s="177"/>
      <c r="F107" s="157"/>
      <c r="G107" s="157"/>
      <c r="H107" s="157"/>
      <c r="I107" s="175"/>
      <c r="J107" s="175"/>
      <c r="K107" s="159">
        <f t="shared" si="15"/>
        <v>0</v>
      </c>
      <c r="L107" s="160">
        <f t="shared" si="16"/>
        <v>0</v>
      </c>
      <c r="M107" s="177"/>
      <c r="N107" s="157"/>
      <c r="O107" s="157"/>
      <c r="P107" s="157"/>
      <c r="Q107" s="175"/>
      <c r="R107" s="175"/>
      <c r="S107" s="159">
        <f t="shared" si="17"/>
        <v>0</v>
      </c>
      <c r="T107" s="160">
        <f t="shared" si="18"/>
        <v>0</v>
      </c>
    </row>
    <row r="108" spans="1:20" ht="38.25">
      <c r="A108" s="161">
        <f t="shared" si="19"/>
        <v>90</v>
      </c>
      <c r="B108" s="162">
        <v>2.30643</v>
      </c>
      <c r="C108" s="163" t="s">
        <v>552</v>
      </c>
      <c r="D108" s="167">
        <v>3</v>
      </c>
      <c r="E108" s="177"/>
      <c r="F108" s="157"/>
      <c r="G108" s="157"/>
      <c r="H108" s="157"/>
      <c r="I108" s="175"/>
      <c r="J108" s="175"/>
      <c r="K108" s="159">
        <f t="shared" si="15"/>
        <v>0</v>
      </c>
      <c r="L108" s="160">
        <f t="shared" si="16"/>
        <v>0</v>
      </c>
      <c r="M108" s="177"/>
      <c r="N108" s="157"/>
      <c r="O108" s="157"/>
      <c r="P108" s="157"/>
      <c r="Q108" s="175"/>
      <c r="R108" s="175"/>
      <c r="S108" s="159">
        <f t="shared" si="17"/>
        <v>0</v>
      </c>
      <c r="T108" s="160">
        <f t="shared" si="18"/>
        <v>0</v>
      </c>
    </row>
    <row r="109" spans="1:20" ht="25.5">
      <c r="A109" s="161">
        <f t="shared" si="19"/>
        <v>91</v>
      </c>
      <c r="B109" s="162" t="s">
        <v>553</v>
      </c>
      <c r="C109" s="163" t="s">
        <v>554</v>
      </c>
      <c r="D109" s="167">
        <v>3</v>
      </c>
      <c r="E109" s="177"/>
      <c r="F109" s="157"/>
      <c r="G109" s="157"/>
      <c r="H109" s="157"/>
      <c r="I109" s="175"/>
      <c r="J109" s="175"/>
      <c r="K109" s="159">
        <f t="shared" si="15"/>
        <v>0</v>
      </c>
      <c r="L109" s="160">
        <f t="shared" si="16"/>
        <v>0</v>
      </c>
      <c r="M109" s="177"/>
      <c r="N109" s="157"/>
      <c r="O109" s="157"/>
      <c r="P109" s="157"/>
      <c r="Q109" s="175"/>
      <c r="R109" s="175"/>
      <c r="S109" s="159">
        <f t="shared" si="17"/>
        <v>0</v>
      </c>
      <c r="T109" s="160">
        <f t="shared" si="18"/>
        <v>0</v>
      </c>
    </row>
    <row r="110" spans="1:20" ht="38.25">
      <c r="A110" s="161">
        <f t="shared" si="19"/>
        <v>92</v>
      </c>
      <c r="B110" s="162">
        <v>2.50114</v>
      </c>
      <c r="C110" s="163" t="s">
        <v>555</v>
      </c>
      <c r="D110" s="167">
        <v>3</v>
      </c>
      <c r="E110" s="177"/>
      <c r="F110" s="157"/>
      <c r="G110" s="157"/>
      <c r="H110" s="157"/>
      <c r="I110" s="175"/>
      <c r="J110" s="175"/>
      <c r="K110" s="159">
        <f t="shared" si="15"/>
        <v>0</v>
      </c>
      <c r="L110" s="160">
        <f t="shared" si="16"/>
        <v>0</v>
      </c>
      <c r="M110" s="177"/>
      <c r="N110" s="157"/>
      <c r="O110" s="157"/>
      <c r="P110" s="157"/>
      <c r="Q110" s="175"/>
      <c r="R110" s="175"/>
      <c r="S110" s="159">
        <f t="shared" si="17"/>
        <v>0</v>
      </c>
      <c r="T110" s="160">
        <f t="shared" si="18"/>
        <v>0</v>
      </c>
    </row>
    <row r="111" spans="1:20" ht="25.5">
      <c r="A111" s="161">
        <v>93</v>
      </c>
      <c r="B111" s="162">
        <v>2.308</v>
      </c>
      <c r="C111" s="163" t="s">
        <v>556</v>
      </c>
      <c r="D111" s="167">
        <v>3</v>
      </c>
      <c r="E111" s="177"/>
      <c r="F111" s="157"/>
      <c r="G111" s="157"/>
      <c r="H111" s="157"/>
      <c r="I111" s="175"/>
      <c r="J111" s="175"/>
      <c r="K111" s="159">
        <f t="shared" si="15"/>
        <v>0</v>
      </c>
      <c r="L111" s="160">
        <f t="shared" si="16"/>
        <v>0</v>
      </c>
      <c r="M111" s="177"/>
      <c r="N111" s="157"/>
      <c r="O111" s="157"/>
      <c r="P111" s="157"/>
      <c r="Q111" s="175"/>
      <c r="R111" s="175"/>
      <c r="S111" s="159">
        <f t="shared" si="17"/>
        <v>0</v>
      </c>
      <c r="T111" s="160">
        <f t="shared" si="18"/>
        <v>0</v>
      </c>
    </row>
    <row r="112" spans="1:20" ht="38.25">
      <c r="A112" s="161">
        <f aca="true" t="shared" si="20" ref="A112:A126">+A111+1</f>
        <v>94</v>
      </c>
      <c r="B112" s="162">
        <v>2.305</v>
      </c>
      <c r="C112" s="163" t="s">
        <v>557</v>
      </c>
      <c r="D112" s="167">
        <v>3</v>
      </c>
      <c r="E112" s="177"/>
      <c r="F112" s="157"/>
      <c r="G112" s="157"/>
      <c r="H112" s="157"/>
      <c r="I112" s="175"/>
      <c r="J112" s="175"/>
      <c r="K112" s="159">
        <f t="shared" si="15"/>
        <v>0</v>
      </c>
      <c r="L112" s="160">
        <f t="shared" si="16"/>
        <v>0</v>
      </c>
      <c r="M112" s="177"/>
      <c r="N112" s="157"/>
      <c r="O112" s="157"/>
      <c r="P112" s="157"/>
      <c r="Q112" s="175"/>
      <c r="R112" s="175"/>
      <c r="S112" s="159">
        <f t="shared" si="17"/>
        <v>0</v>
      </c>
      <c r="T112" s="160">
        <f t="shared" si="18"/>
        <v>0</v>
      </c>
    </row>
    <row r="113" spans="1:20" ht="38.25">
      <c r="A113" s="161">
        <f t="shared" si="20"/>
        <v>95</v>
      </c>
      <c r="B113" s="162">
        <v>2.3022</v>
      </c>
      <c r="C113" s="163" t="s">
        <v>558</v>
      </c>
      <c r="D113" s="167">
        <v>3</v>
      </c>
      <c r="E113" s="177"/>
      <c r="F113" s="157"/>
      <c r="G113" s="157"/>
      <c r="H113" s="157"/>
      <c r="I113" s="175"/>
      <c r="J113" s="175"/>
      <c r="K113" s="159">
        <f t="shared" si="15"/>
        <v>0</v>
      </c>
      <c r="L113" s="160">
        <f t="shared" si="16"/>
        <v>0</v>
      </c>
      <c r="M113" s="177"/>
      <c r="N113" s="157"/>
      <c r="O113" s="157"/>
      <c r="P113" s="157"/>
      <c r="Q113" s="175"/>
      <c r="R113" s="175"/>
      <c r="S113" s="159">
        <f t="shared" si="17"/>
        <v>0</v>
      </c>
      <c r="T113" s="160">
        <f t="shared" si="18"/>
        <v>0</v>
      </c>
    </row>
    <row r="114" spans="1:20" ht="38.25">
      <c r="A114" s="161">
        <f t="shared" si="20"/>
        <v>96</v>
      </c>
      <c r="B114" s="162">
        <v>2.304</v>
      </c>
      <c r="C114" s="163" t="s">
        <v>559</v>
      </c>
      <c r="D114" s="179">
        <v>3</v>
      </c>
      <c r="E114" s="177"/>
      <c r="F114" s="157"/>
      <c r="G114" s="157"/>
      <c r="H114" s="157"/>
      <c r="I114" s="175"/>
      <c r="J114" s="175"/>
      <c r="K114" s="159">
        <f t="shared" si="15"/>
        <v>0</v>
      </c>
      <c r="L114" s="160">
        <f t="shared" si="16"/>
        <v>0</v>
      </c>
      <c r="M114" s="177"/>
      <c r="N114" s="157"/>
      <c r="O114" s="157"/>
      <c r="P114" s="157"/>
      <c r="Q114" s="175"/>
      <c r="R114" s="175"/>
      <c r="S114" s="159">
        <f t="shared" si="17"/>
        <v>0</v>
      </c>
      <c r="T114" s="160">
        <f t="shared" si="18"/>
        <v>0</v>
      </c>
    </row>
    <row r="115" spans="1:20" ht="38.25">
      <c r="A115" s="161">
        <f t="shared" si="20"/>
        <v>97</v>
      </c>
      <c r="B115" s="162">
        <v>2.5032</v>
      </c>
      <c r="C115" s="163" t="s">
        <v>560</v>
      </c>
      <c r="D115" s="167">
        <v>3</v>
      </c>
      <c r="E115" s="177"/>
      <c r="F115" s="157"/>
      <c r="G115" s="157"/>
      <c r="H115" s="157"/>
      <c r="I115" s="175"/>
      <c r="J115" s="175"/>
      <c r="K115" s="159">
        <f t="shared" si="15"/>
        <v>0</v>
      </c>
      <c r="L115" s="160">
        <f t="shared" si="16"/>
        <v>0</v>
      </c>
      <c r="M115" s="177"/>
      <c r="N115" s="157"/>
      <c r="O115" s="157"/>
      <c r="P115" s="157"/>
      <c r="Q115" s="175"/>
      <c r="R115" s="175"/>
      <c r="S115" s="159">
        <f t="shared" si="17"/>
        <v>0</v>
      </c>
      <c r="T115" s="160">
        <f t="shared" si="18"/>
        <v>0</v>
      </c>
    </row>
    <row r="116" spans="1:20" ht="38.25">
      <c r="A116" s="161">
        <f t="shared" si="20"/>
        <v>98</v>
      </c>
      <c r="B116" s="162">
        <v>2.501202</v>
      </c>
      <c r="C116" s="163" t="s">
        <v>561</v>
      </c>
      <c r="D116" s="179">
        <v>3</v>
      </c>
      <c r="E116" s="177"/>
      <c r="F116" s="157"/>
      <c r="G116" s="157"/>
      <c r="H116" s="157"/>
      <c r="I116" s="175"/>
      <c r="J116" s="175"/>
      <c r="K116" s="159">
        <f t="shared" si="15"/>
        <v>0</v>
      </c>
      <c r="L116" s="160">
        <f t="shared" si="16"/>
        <v>0</v>
      </c>
      <c r="M116" s="177"/>
      <c r="N116" s="157"/>
      <c r="O116" s="157"/>
      <c r="P116" s="157"/>
      <c r="Q116" s="175"/>
      <c r="R116" s="175"/>
      <c r="S116" s="159">
        <f t="shared" si="17"/>
        <v>0</v>
      </c>
      <c r="T116" s="160">
        <f t="shared" si="18"/>
        <v>0</v>
      </c>
    </row>
    <row r="117" spans="1:20" ht="12.75">
      <c r="A117" s="161">
        <f t="shared" si="20"/>
        <v>99</v>
      </c>
      <c r="B117" s="162">
        <v>2.313</v>
      </c>
      <c r="C117" s="163" t="s">
        <v>562</v>
      </c>
      <c r="D117" s="167">
        <v>3</v>
      </c>
      <c r="E117" s="177"/>
      <c r="F117" s="157"/>
      <c r="G117" s="157"/>
      <c r="H117" s="157"/>
      <c r="I117" s="175"/>
      <c r="J117" s="175"/>
      <c r="K117" s="159">
        <f t="shared" si="15"/>
        <v>0</v>
      </c>
      <c r="L117" s="160">
        <f t="shared" si="16"/>
        <v>0</v>
      </c>
      <c r="M117" s="177"/>
      <c r="N117" s="157"/>
      <c r="O117" s="157"/>
      <c r="P117" s="157"/>
      <c r="Q117" s="175"/>
      <c r="R117" s="175"/>
      <c r="S117" s="159">
        <f t="shared" si="17"/>
        <v>0</v>
      </c>
      <c r="T117" s="160">
        <f t="shared" si="18"/>
        <v>0</v>
      </c>
    </row>
    <row r="118" spans="1:20" ht="12.75">
      <c r="A118" s="161">
        <f t="shared" si="20"/>
        <v>100</v>
      </c>
      <c r="B118" s="162">
        <v>2.502</v>
      </c>
      <c r="C118" s="163" t="s">
        <v>563</v>
      </c>
      <c r="D118" s="167">
        <v>3</v>
      </c>
      <c r="E118" s="177"/>
      <c r="F118" s="157"/>
      <c r="G118" s="157"/>
      <c r="H118" s="157"/>
      <c r="I118" s="175"/>
      <c r="J118" s="175"/>
      <c r="K118" s="159">
        <f t="shared" si="15"/>
        <v>0</v>
      </c>
      <c r="L118" s="160">
        <f t="shared" si="16"/>
        <v>0</v>
      </c>
      <c r="M118" s="177"/>
      <c r="N118" s="157"/>
      <c r="O118" s="157"/>
      <c r="P118" s="157"/>
      <c r="Q118" s="175"/>
      <c r="R118" s="175"/>
      <c r="S118" s="159">
        <f t="shared" si="17"/>
        <v>0</v>
      </c>
      <c r="T118" s="160">
        <f t="shared" si="18"/>
        <v>0</v>
      </c>
    </row>
    <row r="119" spans="1:20" ht="25.5">
      <c r="A119" s="161">
        <f t="shared" si="20"/>
        <v>101</v>
      </c>
      <c r="B119" s="162">
        <v>2.90211</v>
      </c>
      <c r="C119" s="163" t="s">
        <v>564</v>
      </c>
      <c r="D119" s="167">
        <v>3</v>
      </c>
      <c r="E119" s="177"/>
      <c r="F119" s="157"/>
      <c r="G119" s="157"/>
      <c r="H119" s="157"/>
      <c r="I119" s="175"/>
      <c r="J119" s="175"/>
      <c r="K119" s="159">
        <f t="shared" si="15"/>
        <v>0</v>
      </c>
      <c r="L119" s="160">
        <f t="shared" si="16"/>
        <v>0</v>
      </c>
      <c r="M119" s="177"/>
      <c r="N119" s="157"/>
      <c r="O119" s="157"/>
      <c r="P119" s="157"/>
      <c r="Q119" s="175"/>
      <c r="R119" s="175"/>
      <c r="S119" s="159">
        <f t="shared" si="17"/>
        <v>0</v>
      </c>
      <c r="T119" s="160">
        <f t="shared" si="18"/>
        <v>0</v>
      </c>
    </row>
    <row r="120" spans="1:20" ht="25.5">
      <c r="A120" s="161">
        <f t="shared" si="20"/>
        <v>102</v>
      </c>
      <c r="B120" s="162">
        <v>2.90212</v>
      </c>
      <c r="C120" s="163" t="s">
        <v>565</v>
      </c>
      <c r="D120" s="167">
        <v>3</v>
      </c>
      <c r="E120" s="177"/>
      <c r="F120" s="157"/>
      <c r="G120" s="157"/>
      <c r="H120" s="157"/>
      <c r="I120" s="175"/>
      <c r="J120" s="175"/>
      <c r="K120" s="159">
        <f t="shared" si="15"/>
        <v>0</v>
      </c>
      <c r="L120" s="160">
        <f t="shared" si="16"/>
        <v>0</v>
      </c>
      <c r="M120" s="177"/>
      <c r="N120" s="157"/>
      <c r="O120" s="157"/>
      <c r="P120" s="157"/>
      <c r="Q120" s="175"/>
      <c r="R120" s="175"/>
      <c r="S120" s="159">
        <f t="shared" si="17"/>
        <v>0</v>
      </c>
      <c r="T120" s="160">
        <f t="shared" si="18"/>
        <v>0</v>
      </c>
    </row>
    <row r="121" spans="1:20" ht="25.5">
      <c r="A121" s="161">
        <f t="shared" si="20"/>
        <v>103</v>
      </c>
      <c r="B121" s="162">
        <v>2.90101</v>
      </c>
      <c r="C121" s="163" t="s">
        <v>566</v>
      </c>
      <c r="D121" s="167">
        <v>3</v>
      </c>
      <c r="E121" s="177"/>
      <c r="F121" s="157"/>
      <c r="G121" s="157"/>
      <c r="H121" s="157"/>
      <c r="I121" s="175"/>
      <c r="J121" s="175"/>
      <c r="K121" s="159">
        <f t="shared" si="15"/>
        <v>0</v>
      </c>
      <c r="L121" s="160">
        <f t="shared" si="16"/>
        <v>0</v>
      </c>
      <c r="M121" s="177"/>
      <c r="N121" s="157"/>
      <c r="O121" s="157"/>
      <c r="P121" s="157"/>
      <c r="Q121" s="175"/>
      <c r="R121" s="175"/>
      <c r="S121" s="159">
        <f t="shared" si="17"/>
        <v>0</v>
      </c>
      <c r="T121" s="160">
        <f t="shared" si="18"/>
        <v>0</v>
      </c>
    </row>
    <row r="122" spans="1:20" ht="25.5">
      <c r="A122" s="161">
        <f t="shared" si="20"/>
        <v>104</v>
      </c>
      <c r="B122" s="162">
        <v>2.90102</v>
      </c>
      <c r="C122" s="163" t="s">
        <v>567</v>
      </c>
      <c r="D122" s="167">
        <v>3</v>
      </c>
      <c r="E122" s="177"/>
      <c r="F122" s="157"/>
      <c r="G122" s="157"/>
      <c r="H122" s="157"/>
      <c r="I122" s="175"/>
      <c r="J122" s="175"/>
      <c r="K122" s="159">
        <f t="shared" si="15"/>
        <v>0</v>
      </c>
      <c r="L122" s="160">
        <f t="shared" si="16"/>
        <v>0</v>
      </c>
      <c r="M122" s="177"/>
      <c r="N122" s="157"/>
      <c r="O122" s="157"/>
      <c r="P122" s="157"/>
      <c r="Q122" s="175"/>
      <c r="R122" s="175"/>
      <c r="S122" s="159">
        <f t="shared" si="17"/>
        <v>0</v>
      </c>
      <c r="T122" s="160">
        <f t="shared" si="18"/>
        <v>0</v>
      </c>
    </row>
    <row r="123" spans="1:20" ht="12.75">
      <c r="A123" s="161">
        <f t="shared" si="20"/>
        <v>105</v>
      </c>
      <c r="B123" s="162">
        <v>2.903</v>
      </c>
      <c r="C123" s="163" t="s">
        <v>568</v>
      </c>
      <c r="D123" s="167">
        <v>3</v>
      </c>
      <c r="E123" s="177"/>
      <c r="F123" s="157"/>
      <c r="G123" s="157"/>
      <c r="H123" s="157"/>
      <c r="I123" s="175"/>
      <c r="J123" s="175"/>
      <c r="K123" s="159">
        <f t="shared" si="15"/>
        <v>0</v>
      </c>
      <c r="L123" s="160">
        <f t="shared" si="16"/>
        <v>0</v>
      </c>
      <c r="M123" s="177"/>
      <c r="N123" s="157"/>
      <c r="O123" s="157"/>
      <c r="P123" s="157"/>
      <c r="Q123" s="175"/>
      <c r="R123" s="175"/>
      <c r="S123" s="159">
        <f t="shared" si="17"/>
        <v>0</v>
      </c>
      <c r="T123" s="160">
        <f t="shared" si="18"/>
        <v>0</v>
      </c>
    </row>
    <row r="124" spans="1:20" ht="25.5">
      <c r="A124" s="161">
        <f t="shared" si="20"/>
        <v>106</v>
      </c>
      <c r="B124" s="162">
        <v>2.9022</v>
      </c>
      <c r="C124" s="163" t="s">
        <v>569</v>
      </c>
      <c r="D124" s="167">
        <v>3</v>
      </c>
      <c r="E124" s="177"/>
      <c r="F124" s="157"/>
      <c r="G124" s="157"/>
      <c r="H124" s="157"/>
      <c r="I124" s="175"/>
      <c r="J124" s="175"/>
      <c r="K124" s="159">
        <f t="shared" si="15"/>
        <v>0</v>
      </c>
      <c r="L124" s="160">
        <f t="shared" si="16"/>
        <v>0</v>
      </c>
      <c r="M124" s="177"/>
      <c r="N124" s="157"/>
      <c r="O124" s="157"/>
      <c r="P124" s="157"/>
      <c r="Q124" s="175"/>
      <c r="R124" s="175"/>
      <c r="S124" s="159">
        <f t="shared" si="17"/>
        <v>0</v>
      </c>
      <c r="T124" s="160">
        <f t="shared" si="18"/>
        <v>0</v>
      </c>
    </row>
    <row r="125" spans="1:20" ht="25.5">
      <c r="A125" s="161">
        <f t="shared" si="20"/>
        <v>107</v>
      </c>
      <c r="B125" s="162">
        <v>2.916</v>
      </c>
      <c r="C125" s="163" t="s">
        <v>570</v>
      </c>
      <c r="D125" s="167">
        <v>3</v>
      </c>
      <c r="E125" s="177"/>
      <c r="F125" s="157"/>
      <c r="G125" s="157"/>
      <c r="H125" s="157"/>
      <c r="I125" s="175"/>
      <c r="J125" s="175"/>
      <c r="K125" s="159">
        <f t="shared" si="15"/>
        <v>0</v>
      </c>
      <c r="L125" s="160">
        <f t="shared" si="16"/>
        <v>0</v>
      </c>
      <c r="M125" s="177"/>
      <c r="N125" s="157"/>
      <c r="O125" s="157"/>
      <c r="P125" s="157"/>
      <c r="Q125" s="175"/>
      <c r="R125" s="175"/>
      <c r="S125" s="159">
        <f t="shared" si="17"/>
        <v>0</v>
      </c>
      <c r="T125" s="160">
        <f t="shared" si="18"/>
        <v>0</v>
      </c>
    </row>
    <row r="126" spans="1:20" ht="12.75">
      <c r="A126" s="161">
        <f t="shared" si="20"/>
        <v>108</v>
      </c>
      <c r="B126" s="162">
        <v>2.9025</v>
      </c>
      <c r="C126" s="163" t="s">
        <v>571</v>
      </c>
      <c r="D126" s="167">
        <v>3</v>
      </c>
      <c r="E126" s="177"/>
      <c r="F126" s="157"/>
      <c r="G126" s="157"/>
      <c r="H126" s="157"/>
      <c r="I126" s="175"/>
      <c r="J126" s="175"/>
      <c r="K126" s="159">
        <f t="shared" si="15"/>
        <v>0</v>
      </c>
      <c r="L126" s="160">
        <f t="shared" si="16"/>
        <v>0</v>
      </c>
      <c r="M126" s="177"/>
      <c r="N126" s="157"/>
      <c r="O126" s="157"/>
      <c r="P126" s="157"/>
      <c r="Q126" s="175"/>
      <c r="R126" s="175"/>
      <c r="S126" s="159">
        <f t="shared" si="17"/>
        <v>0</v>
      </c>
      <c r="T126" s="160">
        <f t="shared" si="18"/>
        <v>0</v>
      </c>
    </row>
    <row r="127" spans="1:20" ht="29.25" customHeight="1" thickBot="1">
      <c r="A127" s="365" t="s">
        <v>226</v>
      </c>
      <c r="B127" s="366"/>
      <c r="C127" s="366"/>
      <c r="D127" s="180" t="s">
        <v>572</v>
      </c>
      <c r="E127" s="181"/>
      <c r="F127" s="181"/>
      <c r="G127" s="181"/>
      <c r="H127" s="181"/>
      <c r="I127" s="181"/>
      <c r="J127" s="181"/>
      <c r="K127" s="159"/>
      <c r="L127" s="160">
        <f>SUM(L13:L126)</f>
        <v>0</v>
      </c>
      <c r="M127" s="181"/>
      <c r="N127" s="181"/>
      <c r="O127" s="181"/>
      <c r="P127" s="181"/>
      <c r="Q127" s="181"/>
      <c r="R127" s="181"/>
      <c r="S127" s="159"/>
      <c r="T127" s="160">
        <f>SUM(T13:T126)</f>
        <v>0</v>
      </c>
    </row>
    <row r="128" spans="3:20" ht="12.75">
      <c r="C128" s="146" t="s">
        <v>573</v>
      </c>
      <c r="E128" s="182"/>
      <c r="J128" s="378" t="s">
        <v>232</v>
      </c>
      <c r="K128" s="378"/>
      <c r="L128" s="378"/>
      <c r="M128" s="378"/>
      <c r="N128" s="378"/>
      <c r="O128" s="378"/>
      <c r="P128" s="379"/>
      <c r="T128" s="183"/>
    </row>
    <row r="129" spans="10:11" ht="12.75">
      <c r="J129" s="184" t="s">
        <v>574</v>
      </c>
      <c r="K129" s="184"/>
    </row>
    <row r="130" spans="2:11" ht="12.75">
      <c r="B130" s="146"/>
      <c r="C130" s="184" t="s">
        <v>235</v>
      </c>
      <c r="D130" s="184"/>
      <c r="E130" s="146"/>
      <c r="F130" s="146"/>
      <c r="G130" s="146"/>
      <c r="J130" s="184" t="s">
        <v>575</v>
      </c>
      <c r="K130" s="184"/>
    </row>
    <row r="131" spans="2:7" ht="12.75">
      <c r="B131" s="184"/>
      <c r="C131" s="184"/>
      <c r="D131" s="184"/>
      <c r="E131" s="184"/>
      <c r="F131" s="184"/>
      <c r="G131" s="184"/>
    </row>
    <row r="132" spans="2:20" ht="12.75">
      <c r="B132" s="146"/>
      <c r="C132" s="185" t="s">
        <v>576</v>
      </c>
      <c r="D132" s="186"/>
      <c r="E132" s="186"/>
      <c r="F132" s="186"/>
      <c r="G132" s="186"/>
      <c r="H132" s="185"/>
      <c r="I132" s="185"/>
      <c r="J132" s="187"/>
      <c r="K132" s="187"/>
      <c r="L132" s="188"/>
      <c r="M132" s="189"/>
      <c r="N132" s="185"/>
      <c r="O132" s="185"/>
      <c r="P132" s="185"/>
      <c r="Q132" s="185"/>
      <c r="R132" s="187"/>
      <c r="S132" s="187"/>
      <c r="T132" s="187"/>
    </row>
    <row r="133" spans="2:20" ht="12.75">
      <c r="B133" s="190"/>
      <c r="C133" s="380" t="s">
        <v>577</v>
      </c>
      <c r="D133" s="380"/>
      <c r="E133" s="380"/>
      <c r="F133" s="380"/>
      <c r="G133" s="380"/>
      <c r="H133" s="380"/>
      <c r="I133" s="380"/>
      <c r="J133" s="380"/>
      <c r="K133" s="380"/>
      <c r="L133" s="380"/>
      <c r="M133" s="380"/>
      <c r="N133" s="380"/>
      <c r="O133" s="380"/>
      <c r="P133" s="380"/>
      <c r="Q133" s="380"/>
      <c r="R133" s="380"/>
      <c r="S133" s="380"/>
      <c r="T133" s="380"/>
    </row>
    <row r="134" spans="2:20" ht="16.5" customHeight="1">
      <c r="B134" s="190"/>
      <c r="C134" s="381" t="s">
        <v>578</v>
      </c>
      <c r="D134" s="381"/>
      <c r="E134" s="381"/>
      <c r="F134" s="381"/>
      <c r="G134" s="381"/>
      <c r="H134" s="381"/>
      <c r="I134" s="381"/>
      <c r="J134" s="381"/>
      <c r="K134" s="381"/>
      <c r="L134" s="381"/>
      <c r="M134" s="381"/>
      <c r="N134" s="381"/>
      <c r="O134" s="381"/>
      <c r="P134" s="381"/>
      <c r="Q134" s="381"/>
      <c r="R134" s="381"/>
      <c r="S134" s="381"/>
      <c r="T134" s="381"/>
    </row>
    <row r="135" spans="2:20" ht="53.25" customHeight="1">
      <c r="B135" s="146"/>
      <c r="C135" s="382" t="s">
        <v>579</v>
      </c>
      <c r="D135" s="382"/>
      <c r="E135" s="382"/>
      <c r="F135" s="382"/>
      <c r="G135" s="382"/>
      <c r="H135" s="382"/>
      <c r="I135" s="382"/>
      <c r="J135" s="382"/>
      <c r="K135" s="382"/>
      <c r="L135" s="382"/>
      <c r="M135" s="382"/>
      <c r="N135" s="382"/>
      <c r="O135" s="382"/>
      <c r="P135" s="382"/>
      <c r="Q135" s="382"/>
      <c r="R135" s="382"/>
      <c r="S135" s="382"/>
      <c r="T135" s="382"/>
    </row>
    <row r="136" spans="3:20" ht="50.25" customHeight="1">
      <c r="C136" s="382" t="s">
        <v>580</v>
      </c>
      <c r="D136" s="382"/>
      <c r="E136" s="382"/>
      <c r="F136" s="382"/>
      <c r="G136" s="382"/>
      <c r="H136" s="382"/>
      <c r="I136" s="382"/>
      <c r="J136" s="382"/>
      <c r="K136" s="382"/>
      <c r="L136" s="382"/>
      <c r="M136" s="382"/>
      <c r="N136" s="382"/>
      <c r="O136" s="382"/>
      <c r="P136" s="382"/>
      <c r="Q136" s="382"/>
      <c r="R136" s="382"/>
      <c r="S136" s="382"/>
      <c r="T136" s="382"/>
    </row>
    <row r="137" spans="3:20" ht="55.5" customHeight="1">
      <c r="C137" s="382" t="s">
        <v>581</v>
      </c>
      <c r="D137" s="382"/>
      <c r="E137" s="382"/>
      <c r="F137" s="382"/>
      <c r="G137" s="382"/>
      <c r="H137" s="382"/>
      <c r="I137" s="382"/>
      <c r="J137" s="382"/>
      <c r="K137" s="382"/>
      <c r="L137" s="382"/>
      <c r="M137" s="382"/>
      <c r="N137" s="382"/>
      <c r="O137" s="382"/>
      <c r="P137" s="382"/>
      <c r="Q137" s="382"/>
      <c r="R137" s="382"/>
      <c r="S137" s="382"/>
      <c r="T137" s="382"/>
    </row>
    <row r="138" spans="3:20" ht="42.75" customHeight="1">
      <c r="C138" s="382" t="s">
        <v>582</v>
      </c>
      <c r="D138" s="382"/>
      <c r="E138" s="382"/>
      <c r="F138" s="382"/>
      <c r="G138" s="382"/>
      <c r="H138" s="382"/>
      <c r="I138" s="382"/>
      <c r="J138" s="382"/>
      <c r="K138" s="382"/>
      <c r="L138" s="382"/>
      <c r="M138" s="382"/>
      <c r="N138" s="382"/>
      <c r="O138" s="382"/>
      <c r="P138" s="382"/>
      <c r="Q138" s="382"/>
      <c r="R138" s="382"/>
      <c r="S138" s="382"/>
      <c r="T138" s="382"/>
    </row>
    <row r="139" spans="3:20" ht="31.5" customHeight="1">
      <c r="C139" s="382" t="s">
        <v>583</v>
      </c>
      <c r="D139" s="382"/>
      <c r="E139" s="382"/>
      <c r="F139" s="382"/>
      <c r="G139" s="382"/>
      <c r="H139" s="382"/>
      <c r="I139" s="382"/>
      <c r="J139" s="382"/>
      <c r="K139" s="382"/>
      <c r="L139" s="382"/>
      <c r="M139" s="382"/>
      <c r="N139" s="382"/>
      <c r="O139" s="382"/>
      <c r="P139" s="382"/>
      <c r="Q139" s="382"/>
      <c r="R139" s="382"/>
      <c r="S139" s="382"/>
      <c r="T139" s="382"/>
    </row>
    <row r="140" spans="3:20" ht="52.5" customHeight="1">
      <c r="C140" s="382" t="s">
        <v>584</v>
      </c>
      <c r="D140" s="382"/>
      <c r="E140" s="382"/>
      <c r="F140" s="382"/>
      <c r="G140" s="382"/>
      <c r="H140" s="382"/>
      <c r="I140" s="382"/>
      <c r="J140" s="382"/>
      <c r="K140" s="382"/>
      <c r="L140" s="382"/>
      <c r="M140" s="382"/>
      <c r="N140" s="382"/>
      <c r="O140" s="382"/>
      <c r="P140" s="382"/>
      <c r="Q140" s="382"/>
      <c r="R140" s="382"/>
      <c r="S140" s="382"/>
      <c r="T140" s="382"/>
    </row>
    <row r="141" spans="3:20" ht="40.5" customHeight="1">
      <c r="C141" s="382" t="s">
        <v>585</v>
      </c>
      <c r="D141" s="382"/>
      <c r="E141" s="382"/>
      <c r="F141" s="382"/>
      <c r="G141" s="382"/>
      <c r="H141" s="382"/>
      <c r="I141" s="382"/>
      <c r="J141" s="382"/>
      <c r="K141" s="382"/>
      <c r="L141" s="382"/>
      <c r="M141" s="382"/>
      <c r="N141" s="382"/>
      <c r="O141" s="382"/>
      <c r="P141" s="382"/>
      <c r="Q141" s="382"/>
      <c r="R141" s="382"/>
      <c r="S141" s="382"/>
      <c r="T141" s="382"/>
    </row>
    <row r="142" spans="3:20" ht="12.75">
      <c r="C142" s="383" t="s">
        <v>586</v>
      </c>
      <c r="D142" s="383"/>
      <c r="E142" s="383"/>
      <c r="F142" s="383"/>
      <c r="G142" s="383"/>
      <c r="H142" s="383"/>
      <c r="I142" s="383"/>
      <c r="J142" s="383"/>
      <c r="K142" s="383"/>
      <c r="L142" s="383"/>
      <c r="M142" s="383"/>
      <c r="N142" s="383"/>
      <c r="O142" s="383"/>
      <c r="P142" s="383"/>
      <c r="Q142" s="383"/>
      <c r="R142" s="383"/>
      <c r="S142" s="383"/>
      <c r="T142" s="383"/>
    </row>
  </sheetData>
  <sheetProtection/>
  <mergeCells count="29">
    <mergeCell ref="C142:T142"/>
    <mergeCell ref="C136:T136"/>
    <mergeCell ref="C137:T137"/>
    <mergeCell ref="C138:T138"/>
    <mergeCell ref="C139:T139"/>
    <mergeCell ref="C140:T140"/>
    <mergeCell ref="C141:T141"/>
    <mergeCell ref="C134:T134"/>
    <mergeCell ref="C135:T135"/>
    <mergeCell ref="G11:H11"/>
    <mergeCell ref="I11:J11"/>
    <mergeCell ref="K11:K12"/>
    <mergeCell ref="M11:N11"/>
    <mergeCell ref="L10:L12"/>
    <mergeCell ref="M10:S10"/>
    <mergeCell ref="S11:S12"/>
    <mergeCell ref="A127:C127"/>
    <mergeCell ref="J128:P128"/>
    <mergeCell ref="C133:T133"/>
    <mergeCell ref="T10:T12"/>
    <mergeCell ref="E11:F11"/>
    <mergeCell ref="O11:P11"/>
    <mergeCell ref="Q11:R11"/>
    <mergeCell ref="A9:T9"/>
    <mergeCell ref="A10:A12"/>
    <mergeCell ref="B10:B12"/>
    <mergeCell ref="C10:C12"/>
    <mergeCell ref="D10:D12"/>
    <mergeCell ref="E10:K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157"/>
  <sheetViews>
    <sheetView tabSelected="1" zoomScalePageLayoutView="0" workbookViewId="0" topLeftCell="A112">
      <selection activeCell="U124" sqref="U124"/>
    </sheetView>
  </sheetViews>
  <sheetFormatPr defaultColWidth="9.140625" defaultRowHeight="15"/>
  <cols>
    <col min="1" max="1" width="5.140625" style="247" customWidth="1"/>
    <col min="2" max="2" width="7.140625" style="247" customWidth="1"/>
    <col min="3" max="3" width="39.421875" style="243" customWidth="1"/>
    <col min="4" max="4" width="6.140625" style="243" customWidth="1"/>
    <col min="5" max="5" width="5.8515625" style="243" customWidth="1"/>
    <col min="6" max="6" width="8.28125" style="243" bestFit="1" customWidth="1"/>
    <col min="7" max="7" width="8.00390625" style="243" bestFit="1" customWidth="1"/>
    <col min="8" max="8" width="6.421875" style="243" customWidth="1"/>
    <col min="9" max="9" width="8.140625" style="243" customWidth="1"/>
    <col min="10" max="10" width="6.8515625" style="243" customWidth="1"/>
    <col min="11" max="11" width="5.8515625" style="243" customWidth="1"/>
    <col min="12" max="12" width="6.00390625" style="243" customWidth="1"/>
    <col min="13" max="13" width="7.421875" style="243" customWidth="1"/>
    <col min="14" max="14" width="6.28125" style="243" customWidth="1"/>
    <col min="15" max="15" width="6.00390625" style="243" customWidth="1"/>
    <col min="16" max="16" width="11.140625" style="243" customWidth="1"/>
    <col min="17" max="17" width="9.28125" style="244" bestFit="1" customWidth="1"/>
    <col min="18" max="18" width="7.00390625" style="243" customWidth="1"/>
    <col min="19" max="19" width="8.8515625" style="243" customWidth="1"/>
    <col min="20" max="20" width="11.00390625" style="243" customWidth="1"/>
    <col min="21" max="21" width="10.140625" style="243" customWidth="1"/>
    <col min="22" max="22" width="11.00390625" style="243" customWidth="1"/>
  </cols>
  <sheetData>
    <row r="1" spans="2:7" ht="15">
      <c r="B1" s="384" t="s">
        <v>637</v>
      </c>
      <c r="C1" s="344"/>
      <c r="D1" s="344"/>
      <c r="E1" s="344"/>
      <c r="F1" s="344"/>
      <c r="G1" s="344"/>
    </row>
    <row r="2" spans="2:12" ht="15">
      <c r="B2" s="385" t="s">
        <v>638</v>
      </c>
      <c r="C2" s="344"/>
      <c r="D2" s="344"/>
      <c r="E2" s="344"/>
      <c r="F2" s="344"/>
      <c r="G2" s="344"/>
      <c r="L2" s="245"/>
    </row>
    <row r="3" spans="1:14" ht="15">
      <c r="A3" s="293"/>
      <c r="B3" s="385" t="s">
        <v>639</v>
      </c>
      <c r="C3" s="344"/>
      <c r="D3" s="344"/>
      <c r="E3" s="344"/>
      <c r="F3" s="344"/>
      <c r="G3" s="344"/>
      <c r="L3" s="246"/>
      <c r="N3" s="246"/>
    </row>
    <row r="4" spans="4:17" ht="15">
      <c r="D4" s="248"/>
      <c r="L4" s="246"/>
      <c r="N4" s="246"/>
      <c r="O4" s="249"/>
      <c r="P4" s="249"/>
      <c r="Q4" s="250"/>
    </row>
    <row r="5" spans="3:13" ht="15">
      <c r="C5" s="251" t="s">
        <v>451</v>
      </c>
      <c r="L5" s="252"/>
      <c r="M5" s="253"/>
    </row>
    <row r="6" spans="1:22" ht="25.5">
      <c r="A6" s="254" t="s">
        <v>273</v>
      </c>
      <c r="B6" s="254" t="s">
        <v>104</v>
      </c>
      <c r="C6" s="254" t="s">
        <v>452</v>
      </c>
      <c r="D6" s="255">
        <v>44713</v>
      </c>
      <c r="E6" s="255">
        <v>44743</v>
      </c>
      <c r="F6" s="255">
        <v>44774</v>
      </c>
      <c r="G6" s="255">
        <v>44805</v>
      </c>
      <c r="H6" s="255">
        <v>44835</v>
      </c>
      <c r="I6" s="255">
        <v>44866</v>
      </c>
      <c r="J6" s="255">
        <v>44896</v>
      </c>
      <c r="K6" s="255">
        <v>44927</v>
      </c>
      <c r="L6" s="255">
        <v>44958</v>
      </c>
      <c r="M6" s="255">
        <v>44986</v>
      </c>
      <c r="N6" s="255">
        <v>45017</v>
      </c>
      <c r="O6" s="255">
        <v>45047</v>
      </c>
      <c r="P6" s="256" t="s">
        <v>640</v>
      </c>
      <c r="Q6" s="257" t="s">
        <v>641</v>
      </c>
      <c r="R6" s="386" t="s">
        <v>642</v>
      </c>
      <c r="S6" s="386"/>
      <c r="T6" s="386"/>
      <c r="U6" s="386"/>
      <c r="V6" s="386"/>
    </row>
    <row r="7" spans="1:22" ht="38.25">
      <c r="A7" s="387" t="s">
        <v>643</v>
      </c>
      <c r="B7" s="387"/>
      <c r="C7" s="387"/>
      <c r="D7" s="387"/>
      <c r="E7" s="387"/>
      <c r="F7" s="387"/>
      <c r="G7" s="387"/>
      <c r="H7" s="387"/>
      <c r="I7" s="387"/>
      <c r="J7" s="387"/>
      <c r="K7" s="387"/>
      <c r="L7" s="387"/>
      <c r="M7" s="387"/>
      <c r="N7" s="387"/>
      <c r="O7" s="387"/>
      <c r="P7" s="387"/>
      <c r="Q7" s="387"/>
      <c r="R7" s="258" t="s">
        <v>644</v>
      </c>
      <c r="S7" s="258" t="s">
        <v>645</v>
      </c>
      <c r="T7" s="254" t="s">
        <v>646</v>
      </c>
      <c r="U7" s="254" t="s">
        <v>647</v>
      </c>
      <c r="V7" s="254" t="s">
        <v>648</v>
      </c>
    </row>
    <row r="8" spans="1:22" ht="51">
      <c r="A8" s="254">
        <v>1</v>
      </c>
      <c r="B8" s="162">
        <v>2.6001</v>
      </c>
      <c r="C8" s="163" t="s">
        <v>464</v>
      </c>
      <c r="D8" s="259"/>
      <c r="E8" s="259"/>
      <c r="F8" s="259"/>
      <c r="G8" s="259"/>
      <c r="H8" s="259"/>
      <c r="I8" s="260"/>
      <c r="J8" s="259"/>
      <c r="K8" s="259"/>
      <c r="L8" s="259"/>
      <c r="M8" s="259"/>
      <c r="N8" s="259"/>
      <c r="O8" s="259"/>
      <c r="P8" s="261">
        <f>SUM(D8:O8)</f>
        <v>0</v>
      </c>
      <c r="Q8" s="262">
        <f>IF(P8&gt;=4,4+IF(P8&lt;13,(P8-4)*0.5,8*0.5),0)</f>
        <v>0</v>
      </c>
      <c r="R8" s="263"/>
      <c r="S8" s="263"/>
      <c r="T8" s="263"/>
      <c r="U8" s="264"/>
      <c r="V8" s="264"/>
    </row>
    <row r="9" spans="1:22" ht="15">
      <c r="A9" s="254">
        <v>2</v>
      </c>
      <c r="B9" s="162">
        <v>2.6002</v>
      </c>
      <c r="C9" s="163" t="s">
        <v>465</v>
      </c>
      <c r="D9" s="265"/>
      <c r="E9" s="265"/>
      <c r="F9" s="265"/>
      <c r="G9" s="265"/>
      <c r="H9" s="265"/>
      <c r="I9" s="265"/>
      <c r="J9" s="265"/>
      <c r="K9" s="265"/>
      <c r="L9" s="265"/>
      <c r="M9" s="265"/>
      <c r="N9" s="265"/>
      <c r="O9" s="265"/>
      <c r="P9" s="261">
        <f aca="true" t="shared" si="0" ref="P9:P17">SUM(D9:O9)</f>
        <v>0</v>
      </c>
      <c r="Q9" s="262">
        <f aca="true" t="shared" si="1" ref="Q9:Q17">IF(P9&gt;=4,4+IF(P9&lt;13,(P9-4)*0.5,8*0.5),0)</f>
        <v>0</v>
      </c>
      <c r="R9" s="264"/>
      <c r="S9" s="264"/>
      <c r="T9" s="264"/>
      <c r="U9" s="264"/>
      <c r="V9" s="264"/>
    </row>
    <row r="10" spans="1:22" ht="15">
      <c r="A10" s="254">
        <v>3</v>
      </c>
      <c r="B10" s="162">
        <v>2.6003</v>
      </c>
      <c r="C10" s="163" t="s">
        <v>466</v>
      </c>
      <c r="D10" s="265"/>
      <c r="E10" s="265"/>
      <c r="F10" s="265"/>
      <c r="G10" s="265"/>
      <c r="H10" s="265"/>
      <c r="I10" s="265"/>
      <c r="J10" s="265"/>
      <c r="K10" s="265"/>
      <c r="L10" s="265"/>
      <c r="M10" s="265"/>
      <c r="N10" s="265"/>
      <c r="O10" s="265"/>
      <c r="P10" s="261">
        <f t="shared" si="0"/>
        <v>0</v>
      </c>
      <c r="Q10" s="262">
        <f t="shared" si="1"/>
        <v>0</v>
      </c>
      <c r="R10" s="264"/>
      <c r="S10" s="264"/>
      <c r="T10" s="264"/>
      <c r="U10" s="264"/>
      <c r="V10" s="264"/>
    </row>
    <row r="11" spans="1:22" ht="15">
      <c r="A11" s="254">
        <v>4</v>
      </c>
      <c r="B11" s="162">
        <v>2.604</v>
      </c>
      <c r="C11" s="163" t="s">
        <v>467</v>
      </c>
      <c r="D11" s="265"/>
      <c r="E11" s="265"/>
      <c r="F11" s="265"/>
      <c r="G11" s="265"/>
      <c r="H11" s="265"/>
      <c r="I11" s="265"/>
      <c r="J11" s="265"/>
      <c r="K11" s="265"/>
      <c r="L11" s="265"/>
      <c r="M11" s="265"/>
      <c r="N11" s="265"/>
      <c r="O11" s="265"/>
      <c r="P11" s="261">
        <f t="shared" si="0"/>
        <v>0</v>
      </c>
      <c r="Q11" s="262">
        <f t="shared" si="1"/>
        <v>0</v>
      </c>
      <c r="R11" s="264"/>
      <c r="S11" s="264"/>
      <c r="T11" s="264"/>
      <c r="U11" s="264"/>
      <c r="V11" s="264"/>
    </row>
    <row r="12" spans="1:22" ht="25.5">
      <c r="A12" s="254">
        <v>5</v>
      </c>
      <c r="B12" s="162">
        <v>2.60501</v>
      </c>
      <c r="C12" s="163" t="s">
        <v>468</v>
      </c>
      <c r="D12" s="265"/>
      <c r="E12" s="265"/>
      <c r="F12" s="265"/>
      <c r="G12" s="265"/>
      <c r="H12" s="265"/>
      <c r="I12" s="265"/>
      <c r="J12" s="265"/>
      <c r="K12" s="265"/>
      <c r="L12" s="265"/>
      <c r="M12" s="265"/>
      <c r="N12" s="265"/>
      <c r="O12" s="265"/>
      <c r="P12" s="261">
        <f t="shared" si="0"/>
        <v>0</v>
      </c>
      <c r="Q12" s="262">
        <f t="shared" si="1"/>
        <v>0</v>
      </c>
      <c r="R12" s="264"/>
      <c r="S12" s="264"/>
      <c r="T12" s="264"/>
      <c r="U12" s="264"/>
      <c r="V12" s="264"/>
    </row>
    <row r="13" spans="1:22" ht="15">
      <c r="A13" s="254">
        <v>6</v>
      </c>
      <c r="B13" s="162">
        <v>2.60502</v>
      </c>
      <c r="C13" s="163" t="s">
        <v>469</v>
      </c>
      <c r="D13" s="265"/>
      <c r="E13" s="265"/>
      <c r="F13" s="265"/>
      <c r="G13" s="265"/>
      <c r="H13" s="265"/>
      <c r="I13" s="265"/>
      <c r="J13" s="265"/>
      <c r="K13" s="265"/>
      <c r="L13" s="265"/>
      <c r="M13" s="265"/>
      <c r="N13" s="265"/>
      <c r="O13" s="265"/>
      <c r="P13" s="261">
        <f t="shared" si="0"/>
        <v>0</v>
      </c>
      <c r="Q13" s="262">
        <f t="shared" si="1"/>
        <v>0</v>
      </c>
      <c r="R13" s="264"/>
      <c r="S13" s="264"/>
      <c r="T13" s="264"/>
      <c r="U13" s="264"/>
      <c r="V13" s="264"/>
    </row>
    <row r="14" spans="1:22" ht="15">
      <c r="A14" s="254">
        <v>7</v>
      </c>
      <c r="B14" s="162">
        <v>2.6059</v>
      </c>
      <c r="C14" s="163" t="s">
        <v>470</v>
      </c>
      <c r="D14" s="265"/>
      <c r="E14" s="265"/>
      <c r="F14" s="265"/>
      <c r="G14" s="265"/>
      <c r="H14" s="265"/>
      <c r="I14" s="265"/>
      <c r="J14" s="265"/>
      <c r="K14" s="265"/>
      <c r="L14" s="265"/>
      <c r="M14" s="265"/>
      <c r="N14" s="265"/>
      <c r="O14" s="265"/>
      <c r="P14" s="261">
        <f t="shared" si="0"/>
        <v>0</v>
      </c>
      <c r="Q14" s="262">
        <f t="shared" si="1"/>
        <v>0</v>
      </c>
      <c r="R14" s="264"/>
      <c r="S14" s="264"/>
      <c r="T14" s="264"/>
      <c r="U14" s="264"/>
      <c r="V14" s="264"/>
    </row>
    <row r="15" spans="1:22" ht="25.5">
      <c r="A15" s="254">
        <v>8</v>
      </c>
      <c r="B15" s="162">
        <v>2.6101</v>
      </c>
      <c r="C15" s="163" t="s">
        <v>471</v>
      </c>
      <c r="D15" s="265"/>
      <c r="E15" s="265"/>
      <c r="F15" s="265"/>
      <c r="G15" s="265"/>
      <c r="H15" s="265"/>
      <c r="I15" s="265"/>
      <c r="J15" s="265"/>
      <c r="K15" s="265"/>
      <c r="L15" s="265"/>
      <c r="M15" s="265"/>
      <c r="N15" s="265"/>
      <c r="O15" s="265"/>
      <c r="P15" s="261">
        <f t="shared" si="0"/>
        <v>0</v>
      </c>
      <c r="Q15" s="262">
        <f t="shared" si="1"/>
        <v>0</v>
      </c>
      <c r="R15" s="264"/>
      <c r="S15" s="264"/>
      <c r="T15" s="264"/>
      <c r="U15" s="264"/>
      <c r="V15" s="264"/>
    </row>
    <row r="16" spans="1:22" ht="15">
      <c r="A16" s="254">
        <v>9</v>
      </c>
      <c r="B16" s="162">
        <v>2.6102</v>
      </c>
      <c r="C16" s="163" t="s">
        <v>472</v>
      </c>
      <c r="D16" s="265"/>
      <c r="E16" s="265"/>
      <c r="F16" s="265"/>
      <c r="G16" s="265"/>
      <c r="H16" s="265"/>
      <c r="I16" s="265"/>
      <c r="J16" s="265"/>
      <c r="K16" s="265"/>
      <c r="L16" s="265"/>
      <c r="M16" s="265"/>
      <c r="N16" s="265"/>
      <c r="O16" s="265"/>
      <c r="P16" s="261">
        <f t="shared" si="0"/>
        <v>0</v>
      </c>
      <c r="Q16" s="262">
        <f t="shared" si="1"/>
        <v>0</v>
      </c>
      <c r="R16" s="264"/>
      <c r="S16" s="264"/>
      <c r="T16" s="264"/>
      <c r="U16" s="264"/>
      <c r="V16" s="264"/>
    </row>
    <row r="17" spans="1:22" ht="15">
      <c r="A17" s="254">
        <v>10</v>
      </c>
      <c r="B17" s="162">
        <v>2.6103</v>
      </c>
      <c r="C17" s="163" t="s">
        <v>473</v>
      </c>
      <c r="D17" s="265"/>
      <c r="E17" s="265"/>
      <c r="F17" s="265"/>
      <c r="G17" s="265"/>
      <c r="H17" s="265"/>
      <c r="I17" s="265"/>
      <c r="J17" s="265"/>
      <c r="K17" s="265"/>
      <c r="L17" s="265"/>
      <c r="M17" s="265"/>
      <c r="N17" s="265"/>
      <c r="O17" s="265"/>
      <c r="P17" s="261">
        <f t="shared" si="0"/>
        <v>0</v>
      </c>
      <c r="Q17" s="262">
        <f t="shared" si="1"/>
        <v>0</v>
      </c>
      <c r="R17" s="264"/>
      <c r="S17" s="264"/>
      <c r="T17" s="264"/>
      <c r="U17" s="264"/>
      <c r="V17" s="264"/>
    </row>
    <row r="18" spans="1:22" ht="15.75">
      <c r="A18" s="388" t="s">
        <v>649</v>
      </c>
      <c r="B18" s="388"/>
      <c r="C18" s="388"/>
      <c r="D18" s="388"/>
      <c r="E18" s="388"/>
      <c r="F18" s="388"/>
      <c r="G18" s="388"/>
      <c r="H18" s="388"/>
      <c r="I18" s="388"/>
      <c r="J18" s="388"/>
      <c r="K18" s="388"/>
      <c r="L18" s="388"/>
      <c r="M18" s="388"/>
      <c r="N18" s="388"/>
      <c r="O18" s="388"/>
      <c r="P18" s="266">
        <f>SUM(P8:P17)</f>
        <v>0</v>
      </c>
      <c r="Q18" s="267">
        <f>SUM(Q8:Q17)</f>
        <v>0</v>
      </c>
      <c r="R18" s="264"/>
      <c r="S18" s="264"/>
      <c r="T18" s="264"/>
      <c r="U18" s="264"/>
      <c r="V18" s="264"/>
    </row>
    <row r="19" spans="1:22" ht="15">
      <c r="A19" s="387" t="s">
        <v>650</v>
      </c>
      <c r="B19" s="387"/>
      <c r="C19" s="387"/>
      <c r="D19" s="387"/>
      <c r="E19" s="387"/>
      <c r="F19" s="387"/>
      <c r="G19" s="387"/>
      <c r="H19" s="387"/>
      <c r="I19" s="387"/>
      <c r="J19" s="387"/>
      <c r="K19" s="387"/>
      <c r="L19" s="387"/>
      <c r="M19" s="387"/>
      <c r="N19" s="387"/>
      <c r="O19" s="387"/>
      <c r="P19" s="387"/>
      <c r="Q19" s="387"/>
      <c r="R19" s="264"/>
      <c r="S19" s="264"/>
      <c r="T19" s="264"/>
      <c r="U19" s="264"/>
      <c r="V19" s="264"/>
    </row>
    <row r="20" spans="1:22" ht="15">
      <c r="A20" s="294">
        <f>+A17+1</f>
        <v>11</v>
      </c>
      <c r="B20" s="162">
        <v>2.1002</v>
      </c>
      <c r="C20" s="163" t="s">
        <v>475</v>
      </c>
      <c r="D20" s="265"/>
      <c r="E20" s="265"/>
      <c r="F20" s="265"/>
      <c r="G20" s="265"/>
      <c r="H20" s="265"/>
      <c r="I20" s="265"/>
      <c r="J20" s="265"/>
      <c r="K20" s="265"/>
      <c r="L20" s="265"/>
      <c r="M20" s="265"/>
      <c r="N20" s="265"/>
      <c r="O20" s="265"/>
      <c r="P20" s="268">
        <f aca="true" t="shared" si="2" ref="P20:P58">SUM(D20:O20)</f>
        <v>0</v>
      </c>
      <c r="Q20" s="262">
        <f aca="true" t="shared" si="3" ref="Q20:Q60">IF(P20&gt;=4,4+IF(P20&lt;13,(P20-4)*0.5,8*0.5),0)</f>
        <v>0</v>
      </c>
      <c r="R20" s="264"/>
      <c r="S20" s="264"/>
      <c r="T20" s="264"/>
      <c r="U20" s="264"/>
      <c r="V20" s="264"/>
    </row>
    <row r="21" spans="1:22" ht="15">
      <c r="A21" s="294">
        <f aca="true" t="shared" si="4" ref="A21:A58">+A20+1</f>
        <v>12</v>
      </c>
      <c r="B21" s="162">
        <v>2.1003</v>
      </c>
      <c r="C21" s="163" t="s">
        <v>476</v>
      </c>
      <c r="D21" s="265"/>
      <c r="E21" s="265"/>
      <c r="F21" s="265"/>
      <c r="G21" s="265"/>
      <c r="H21" s="265"/>
      <c r="I21" s="265"/>
      <c r="J21" s="265"/>
      <c r="K21" s="265"/>
      <c r="L21" s="265"/>
      <c r="M21" s="265"/>
      <c r="N21" s="265"/>
      <c r="O21" s="265"/>
      <c r="P21" s="268">
        <f t="shared" si="2"/>
        <v>0</v>
      </c>
      <c r="Q21" s="262">
        <f t="shared" si="3"/>
        <v>0</v>
      </c>
      <c r="R21" s="264"/>
      <c r="S21" s="264"/>
      <c r="T21" s="264"/>
      <c r="U21" s="264"/>
      <c r="V21" s="264"/>
    </row>
    <row r="22" spans="1:22" ht="15">
      <c r="A22" s="294">
        <f t="shared" si="4"/>
        <v>13</v>
      </c>
      <c r="B22" s="162">
        <v>2.10063</v>
      </c>
      <c r="C22" s="163" t="s">
        <v>477</v>
      </c>
      <c r="D22" s="265"/>
      <c r="E22" s="265"/>
      <c r="F22" s="265"/>
      <c r="G22" s="265"/>
      <c r="H22" s="265"/>
      <c r="I22" s="265"/>
      <c r="J22" s="265"/>
      <c r="K22" s="265"/>
      <c r="L22" s="265"/>
      <c r="M22" s="265"/>
      <c r="N22" s="265"/>
      <c r="O22" s="265"/>
      <c r="P22" s="268">
        <f t="shared" si="2"/>
        <v>0</v>
      </c>
      <c r="Q22" s="262">
        <f t="shared" si="3"/>
        <v>0</v>
      </c>
      <c r="R22" s="264"/>
      <c r="S22" s="264"/>
      <c r="T22" s="264"/>
      <c r="U22" s="264"/>
      <c r="V22" s="264"/>
    </row>
    <row r="23" spans="1:22" ht="15">
      <c r="A23" s="294">
        <f t="shared" si="4"/>
        <v>14</v>
      </c>
      <c r="B23" s="162">
        <v>2.1011</v>
      </c>
      <c r="C23" s="163" t="s">
        <v>478</v>
      </c>
      <c r="D23" s="265"/>
      <c r="E23" s="265"/>
      <c r="F23" s="265"/>
      <c r="G23" s="265"/>
      <c r="H23" s="265"/>
      <c r="I23" s="265"/>
      <c r="J23" s="265"/>
      <c r="K23" s="265"/>
      <c r="L23" s="265"/>
      <c r="M23" s="265"/>
      <c r="N23" s="265"/>
      <c r="O23" s="265"/>
      <c r="P23" s="268">
        <f t="shared" si="2"/>
        <v>0</v>
      </c>
      <c r="Q23" s="262">
        <f t="shared" si="3"/>
        <v>0</v>
      </c>
      <c r="R23" s="264"/>
      <c r="S23" s="264"/>
      <c r="T23" s="264"/>
      <c r="U23" s="264"/>
      <c r="V23" s="264"/>
    </row>
    <row r="24" spans="1:22" ht="15">
      <c r="A24" s="294">
        <f t="shared" si="4"/>
        <v>15</v>
      </c>
      <c r="B24" s="162">
        <v>2.1012</v>
      </c>
      <c r="C24" s="163" t="s">
        <v>479</v>
      </c>
      <c r="D24" s="265"/>
      <c r="E24" s="265"/>
      <c r="F24" s="265"/>
      <c r="G24" s="265"/>
      <c r="H24" s="265"/>
      <c r="I24" s="265"/>
      <c r="J24" s="265"/>
      <c r="K24" s="265"/>
      <c r="L24" s="265"/>
      <c r="M24" s="265"/>
      <c r="N24" s="265"/>
      <c r="O24" s="265"/>
      <c r="P24" s="268">
        <f t="shared" si="2"/>
        <v>0</v>
      </c>
      <c r="Q24" s="262">
        <f t="shared" si="3"/>
        <v>0</v>
      </c>
      <c r="R24" s="264"/>
      <c r="S24" s="264"/>
      <c r="T24" s="264"/>
      <c r="U24" s="264"/>
      <c r="V24" s="264"/>
    </row>
    <row r="25" spans="1:22" ht="25.5">
      <c r="A25" s="294">
        <f t="shared" si="4"/>
        <v>16</v>
      </c>
      <c r="B25" s="162">
        <v>2.1014</v>
      </c>
      <c r="C25" s="163" t="s">
        <v>480</v>
      </c>
      <c r="D25" s="265"/>
      <c r="E25" s="265"/>
      <c r="F25" s="265"/>
      <c r="G25" s="265"/>
      <c r="H25" s="265"/>
      <c r="I25" s="265"/>
      <c r="J25" s="265"/>
      <c r="K25" s="265"/>
      <c r="L25" s="265"/>
      <c r="M25" s="265"/>
      <c r="N25" s="265"/>
      <c r="O25" s="265"/>
      <c r="P25" s="268">
        <f t="shared" si="2"/>
        <v>0</v>
      </c>
      <c r="Q25" s="262">
        <f t="shared" si="3"/>
        <v>0</v>
      </c>
      <c r="R25" s="264"/>
      <c r="S25" s="264"/>
      <c r="T25" s="264"/>
      <c r="U25" s="264"/>
      <c r="V25" s="264"/>
    </row>
    <row r="26" spans="1:22" ht="15">
      <c r="A26" s="294">
        <f t="shared" si="4"/>
        <v>17</v>
      </c>
      <c r="B26" s="162">
        <v>2.1015</v>
      </c>
      <c r="C26" s="163" t="s">
        <v>481</v>
      </c>
      <c r="D26" s="265"/>
      <c r="E26" s="265"/>
      <c r="F26" s="265"/>
      <c r="G26" s="265"/>
      <c r="H26" s="265"/>
      <c r="I26" s="265"/>
      <c r="J26" s="265"/>
      <c r="K26" s="265"/>
      <c r="L26" s="265"/>
      <c r="M26" s="265"/>
      <c r="N26" s="265"/>
      <c r="O26" s="265"/>
      <c r="P26" s="268">
        <f t="shared" si="2"/>
        <v>0</v>
      </c>
      <c r="Q26" s="262">
        <f t="shared" si="3"/>
        <v>0</v>
      </c>
      <c r="R26" s="264"/>
      <c r="S26" s="264"/>
      <c r="T26" s="264"/>
      <c r="U26" s="264"/>
      <c r="V26" s="264"/>
    </row>
    <row r="27" spans="1:22" ht="15">
      <c r="A27" s="294">
        <f t="shared" si="4"/>
        <v>18</v>
      </c>
      <c r="B27" s="162">
        <v>2.1016</v>
      </c>
      <c r="C27" s="163" t="s">
        <v>482</v>
      </c>
      <c r="D27" s="265"/>
      <c r="E27" s="265"/>
      <c r="F27" s="265"/>
      <c r="G27" s="265"/>
      <c r="H27" s="265"/>
      <c r="I27" s="265"/>
      <c r="J27" s="265"/>
      <c r="K27" s="265"/>
      <c r="L27" s="265"/>
      <c r="M27" s="265"/>
      <c r="N27" s="265"/>
      <c r="O27" s="265"/>
      <c r="P27" s="268">
        <f t="shared" si="2"/>
        <v>0</v>
      </c>
      <c r="Q27" s="262">
        <f t="shared" si="3"/>
        <v>0</v>
      </c>
      <c r="R27" s="264"/>
      <c r="S27" s="264"/>
      <c r="T27" s="264"/>
      <c r="U27" s="264"/>
      <c r="V27" s="264"/>
    </row>
    <row r="28" spans="1:22" ht="15">
      <c r="A28" s="294">
        <f t="shared" si="4"/>
        <v>19</v>
      </c>
      <c r="B28" s="162">
        <v>2.102</v>
      </c>
      <c r="C28" s="163" t="s">
        <v>483</v>
      </c>
      <c r="D28" s="265"/>
      <c r="E28" s="265"/>
      <c r="F28" s="265"/>
      <c r="G28" s="265"/>
      <c r="H28" s="265"/>
      <c r="I28" s="265"/>
      <c r="J28" s="265"/>
      <c r="K28" s="265"/>
      <c r="L28" s="265"/>
      <c r="M28" s="265"/>
      <c r="N28" s="265"/>
      <c r="O28" s="265"/>
      <c r="P28" s="268">
        <f t="shared" si="2"/>
        <v>0</v>
      </c>
      <c r="Q28" s="262">
        <f t="shared" si="3"/>
        <v>0</v>
      </c>
      <c r="R28" s="264"/>
      <c r="S28" s="264"/>
      <c r="T28" s="264"/>
      <c r="U28" s="264"/>
      <c r="V28" s="264"/>
    </row>
    <row r="29" spans="1:22" ht="15">
      <c r="A29" s="294">
        <f t="shared" si="4"/>
        <v>20</v>
      </c>
      <c r="B29" s="162">
        <v>2.10303</v>
      </c>
      <c r="C29" s="163" t="s">
        <v>484</v>
      </c>
      <c r="D29" s="265"/>
      <c r="E29" s="265"/>
      <c r="F29" s="265"/>
      <c r="G29" s="265"/>
      <c r="H29" s="265"/>
      <c r="I29" s="265"/>
      <c r="J29" s="265"/>
      <c r="K29" s="265"/>
      <c r="L29" s="265"/>
      <c r="M29" s="265"/>
      <c r="N29" s="265"/>
      <c r="O29" s="265"/>
      <c r="P29" s="268">
        <f t="shared" si="2"/>
        <v>0</v>
      </c>
      <c r="Q29" s="262">
        <f t="shared" si="3"/>
        <v>0</v>
      </c>
      <c r="R29" s="264"/>
      <c r="S29" s="264"/>
      <c r="T29" s="264"/>
      <c r="U29" s="264"/>
      <c r="V29" s="264"/>
    </row>
    <row r="30" spans="1:22" ht="15">
      <c r="A30" s="294">
        <f t="shared" si="4"/>
        <v>21</v>
      </c>
      <c r="B30" s="162">
        <v>2.10304</v>
      </c>
      <c r="C30" s="163" t="s">
        <v>485</v>
      </c>
      <c r="D30" s="265"/>
      <c r="E30" s="265"/>
      <c r="F30" s="265"/>
      <c r="G30" s="265"/>
      <c r="H30" s="265"/>
      <c r="I30" s="265"/>
      <c r="J30" s="265"/>
      <c r="K30" s="265"/>
      <c r="L30" s="265"/>
      <c r="M30" s="265"/>
      <c r="N30" s="265"/>
      <c r="O30" s="265"/>
      <c r="P30" s="268">
        <f t="shared" si="2"/>
        <v>0</v>
      </c>
      <c r="Q30" s="262">
        <f t="shared" si="3"/>
        <v>0</v>
      </c>
      <c r="R30" s="264"/>
      <c r="S30" s="264"/>
      <c r="T30" s="264"/>
      <c r="U30" s="264"/>
      <c r="V30" s="264"/>
    </row>
    <row r="31" spans="1:22" ht="15">
      <c r="A31" s="294">
        <f t="shared" si="4"/>
        <v>22</v>
      </c>
      <c r="B31" s="162">
        <v>2.10305</v>
      </c>
      <c r="C31" s="163" t="s">
        <v>486</v>
      </c>
      <c r="D31" s="265"/>
      <c r="E31" s="265"/>
      <c r="F31" s="265"/>
      <c r="G31" s="265"/>
      <c r="H31" s="265"/>
      <c r="I31" s="265"/>
      <c r="J31" s="265"/>
      <c r="K31" s="265"/>
      <c r="L31" s="265"/>
      <c r="M31" s="265"/>
      <c r="N31" s="265"/>
      <c r="O31" s="265"/>
      <c r="P31" s="268">
        <f t="shared" si="2"/>
        <v>0</v>
      </c>
      <c r="Q31" s="262">
        <f t="shared" si="3"/>
        <v>0</v>
      </c>
      <c r="R31" s="264"/>
      <c r="S31" s="264"/>
      <c r="T31" s="264"/>
      <c r="U31" s="264"/>
      <c r="V31" s="264"/>
    </row>
    <row r="32" spans="1:22" ht="15">
      <c r="A32" s="294">
        <f t="shared" si="4"/>
        <v>23</v>
      </c>
      <c r="B32" s="162">
        <v>2.10306</v>
      </c>
      <c r="C32" s="163" t="s">
        <v>487</v>
      </c>
      <c r="D32" s="265"/>
      <c r="E32" s="265"/>
      <c r="F32" s="265"/>
      <c r="G32" s="265"/>
      <c r="H32" s="265"/>
      <c r="I32" s="265"/>
      <c r="J32" s="265"/>
      <c r="K32" s="265"/>
      <c r="L32" s="265"/>
      <c r="M32" s="265"/>
      <c r="N32" s="265"/>
      <c r="O32" s="265"/>
      <c r="P32" s="268">
        <f t="shared" si="2"/>
        <v>0</v>
      </c>
      <c r="Q32" s="262">
        <f t="shared" si="3"/>
        <v>0</v>
      </c>
      <c r="R32" s="264"/>
      <c r="S32" s="264"/>
      <c r="T32" s="264"/>
      <c r="U32" s="264"/>
      <c r="V32" s="264"/>
    </row>
    <row r="33" spans="1:22" ht="15">
      <c r="A33" s="294">
        <f t="shared" si="4"/>
        <v>24</v>
      </c>
      <c r="B33" s="162">
        <v>2.10402</v>
      </c>
      <c r="C33" s="163" t="s">
        <v>488</v>
      </c>
      <c r="D33" s="265"/>
      <c r="E33" s="265"/>
      <c r="F33" s="265"/>
      <c r="G33" s="265"/>
      <c r="H33" s="265"/>
      <c r="I33" s="265"/>
      <c r="J33" s="265"/>
      <c r="K33" s="265"/>
      <c r="L33" s="265"/>
      <c r="M33" s="265"/>
      <c r="N33" s="265"/>
      <c r="O33" s="265"/>
      <c r="P33" s="268">
        <f t="shared" si="2"/>
        <v>0</v>
      </c>
      <c r="Q33" s="262">
        <f t="shared" si="3"/>
        <v>0</v>
      </c>
      <c r="R33" s="264"/>
      <c r="S33" s="264"/>
      <c r="T33" s="264"/>
      <c r="U33" s="264"/>
      <c r="V33" s="264"/>
    </row>
    <row r="34" spans="1:22" ht="15">
      <c r="A34" s="294">
        <f t="shared" si="4"/>
        <v>25</v>
      </c>
      <c r="B34" s="162">
        <v>2.10403</v>
      </c>
      <c r="C34" s="163" t="s">
        <v>489</v>
      </c>
      <c r="D34" s="265"/>
      <c r="E34" s="265"/>
      <c r="F34" s="265"/>
      <c r="G34" s="265"/>
      <c r="H34" s="265"/>
      <c r="I34" s="265"/>
      <c r="J34" s="265"/>
      <c r="K34" s="265"/>
      <c r="L34" s="265"/>
      <c r="M34" s="265"/>
      <c r="N34" s="265"/>
      <c r="O34" s="265"/>
      <c r="P34" s="268">
        <f t="shared" si="2"/>
        <v>0</v>
      </c>
      <c r="Q34" s="262">
        <f t="shared" si="3"/>
        <v>0</v>
      </c>
      <c r="R34" s="264"/>
      <c r="S34" s="264"/>
      <c r="T34" s="264"/>
      <c r="U34" s="264"/>
      <c r="V34" s="264"/>
    </row>
    <row r="35" spans="1:22" ht="15">
      <c r="A35" s="294">
        <f t="shared" si="4"/>
        <v>26</v>
      </c>
      <c r="B35" s="162">
        <v>2.10404</v>
      </c>
      <c r="C35" s="163" t="s">
        <v>490</v>
      </c>
      <c r="D35" s="265"/>
      <c r="E35" s="265"/>
      <c r="F35" s="265"/>
      <c r="G35" s="265"/>
      <c r="H35" s="265"/>
      <c r="I35" s="265"/>
      <c r="J35" s="265"/>
      <c r="K35" s="265"/>
      <c r="L35" s="265"/>
      <c r="M35" s="265"/>
      <c r="N35" s="265"/>
      <c r="O35" s="265"/>
      <c r="P35" s="268">
        <f t="shared" si="2"/>
        <v>0</v>
      </c>
      <c r="Q35" s="262">
        <f t="shared" si="3"/>
        <v>0</v>
      </c>
      <c r="R35" s="264"/>
      <c r="S35" s="264"/>
      <c r="T35" s="264"/>
      <c r="U35" s="264"/>
      <c r="V35" s="264"/>
    </row>
    <row r="36" spans="1:22" ht="15">
      <c r="A36" s="294">
        <f t="shared" si="4"/>
        <v>27</v>
      </c>
      <c r="B36" s="162">
        <v>2.10406</v>
      </c>
      <c r="C36" s="163" t="s">
        <v>491</v>
      </c>
      <c r="D36" s="265"/>
      <c r="E36" s="265"/>
      <c r="F36" s="265"/>
      <c r="G36" s="265"/>
      <c r="H36" s="265"/>
      <c r="I36" s="265"/>
      <c r="J36" s="265"/>
      <c r="K36" s="265"/>
      <c r="L36" s="265"/>
      <c r="M36" s="265"/>
      <c r="N36" s="265"/>
      <c r="O36" s="265"/>
      <c r="P36" s="268">
        <f t="shared" si="2"/>
        <v>0</v>
      </c>
      <c r="Q36" s="262">
        <f t="shared" si="3"/>
        <v>0</v>
      </c>
      <c r="R36" s="264"/>
      <c r="S36" s="264"/>
      <c r="T36" s="264"/>
      <c r="U36" s="264"/>
      <c r="V36" s="264"/>
    </row>
    <row r="37" spans="1:22" ht="15">
      <c r="A37" s="294">
        <f t="shared" si="4"/>
        <v>28</v>
      </c>
      <c r="B37" s="162">
        <v>2.10409</v>
      </c>
      <c r="C37" s="163" t="s">
        <v>492</v>
      </c>
      <c r="D37" s="265"/>
      <c r="E37" s="265"/>
      <c r="F37" s="265"/>
      <c r="G37" s="265"/>
      <c r="H37" s="265"/>
      <c r="I37" s="265"/>
      <c r="J37" s="265"/>
      <c r="K37" s="265"/>
      <c r="L37" s="265"/>
      <c r="M37" s="265"/>
      <c r="N37" s="265"/>
      <c r="O37" s="265"/>
      <c r="P37" s="268">
        <f t="shared" si="2"/>
        <v>0</v>
      </c>
      <c r="Q37" s="262">
        <f t="shared" si="3"/>
        <v>0</v>
      </c>
      <c r="R37" s="264"/>
      <c r="S37" s="264"/>
      <c r="T37" s="264"/>
      <c r="U37" s="264"/>
      <c r="V37" s="264"/>
    </row>
    <row r="38" spans="1:22" ht="15">
      <c r="A38" s="294">
        <f>+A37+1</f>
        <v>29</v>
      </c>
      <c r="B38" s="162">
        <v>2.105</v>
      </c>
      <c r="C38" s="163" t="s">
        <v>493</v>
      </c>
      <c r="D38" s="265"/>
      <c r="E38" s="265"/>
      <c r="F38" s="265"/>
      <c r="G38" s="265"/>
      <c r="H38" s="265"/>
      <c r="I38" s="265"/>
      <c r="J38" s="265"/>
      <c r="K38" s="265"/>
      <c r="L38" s="265"/>
      <c r="M38" s="265"/>
      <c r="N38" s="265"/>
      <c r="O38" s="265"/>
      <c r="P38" s="268">
        <f t="shared" si="2"/>
        <v>0</v>
      </c>
      <c r="Q38" s="262">
        <f t="shared" si="3"/>
        <v>0</v>
      </c>
      <c r="R38" s="264"/>
      <c r="S38" s="264"/>
      <c r="T38" s="264"/>
      <c r="U38" s="264"/>
      <c r="V38" s="264"/>
    </row>
    <row r="39" spans="1:22" ht="15">
      <c r="A39" s="294">
        <f t="shared" si="4"/>
        <v>30</v>
      </c>
      <c r="B39" s="162">
        <v>2.10501</v>
      </c>
      <c r="C39" s="163" t="s">
        <v>494</v>
      </c>
      <c r="D39" s="265"/>
      <c r="E39" s="265"/>
      <c r="F39" s="265"/>
      <c r="G39" s="265"/>
      <c r="H39" s="265"/>
      <c r="I39" s="265"/>
      <c r="J39" s="265"/>
      <c r="K39" s="265"/>
      <c r="L39" s="265"/>
      <c r="M39" s="265"/>
      <c r="N39" s="265"/>
      <c r="O39" s="265"/>
      <c r="P39" s="268">
        <f t="shared" si="2"/>
        <v>0</v>
      </c>
      <c r="Q39" s="262">
        <f t="shared" si="3"/>
        <v>0</v>
      </c>
      <c r="R39" s="264"/>
      <c r="S39" s="264"/>
      <c r="T39" s="264"/>
      <c r="U39" s="264"/>
      <c r="V39" s="264"/>
    </row>
    <row r="40" spans="1:22" ht="15">
      <c r="A40" s="294">
        <f t="shared" si="4"/>
        <v>31</v>
      </c>
      <c r="B40" s="162">
        <v>2.10503</v>
      </c>
      <c r="C40" s="163" t="s">
        <v>495</v>
      </c>
      <c r="D40" s="265"/>
      <c r="E40" s="265"/>
      <c r="F40" s="265"/>
      <c r="G40" s="265"/>
      <c r="H40" s="265"/>
      <c r="I40" s="265"/>
      <c r="J40" s="265"/>
      <c r="K40" s="265"/>
      <c r="L40" s="265"/>
      <c r="M40" s="265"/>
      <c r="N40" s="265"/>
      <c r="O40" s="265"/>
      <c r="P40" s="268">
        <f t="shared" si="2"/>
        <v>0</v>
      </c>
      <c r="Q40" s="262">
        <f t="shared" si="3"/>
        <v>0</v>
      </c>
      <c r="R40" s="264"/>
      <c r="S40" s="264"/>
      <c r="T40" s="264"/>
      <c r="U40" s="264"/>
      <c r="V40" s="264"/>
    </row>
    <row r="41" spans="1:22" ht="15">
      <c r="A41" s="294">
        <f t="shared" si="4"/>
        <v>32</v>
      </c>
      <c r="B41" s="162">
        <v>2.10504</v>
      </c>
      <c r="C41" s="163" t="s">
        <v>496</v>
      </c>
      <c r="D41" s="265"/>
      <c r="E41" s="265"/>
      <c r="F41" s="265"/>
      <c r="G41" s="265"/>
      <c r="H41" s="265"/>
      <c r="I41" s="265"/>
      <c r="J41" s="265"/>
      <c r="K41" s="265"/>
      <c r="L41" s="265"/>
      <c r="M41" s="265"/>
      <c r="N41" s="265"/>
      <c r="O41" s="265"/>
      <c r="P41" s="268">
        <f t="shared" si="2"/>
        <v>0</v>
      </c>
      <c r="Q41" s="262">
        <f t="shared" si="3"/>
        <v>0</v>
      </c>
      <c r="R41" s="264"/>
      <c r="S41" s="264"/>
      <c r="T41" s="264"/>
      <c r="U41" s="264"/>
      <c r="V41" s="264"/>
    </row>
    <row r="42" spans="1:22" ht="15">
      <c r="A42" s="294">
        <f t="shared" si="4"/>
        <v>33</v>
      </c>
      <c r="B42" s="162">
        <v>2.10505</v>
      </c>
      <c r="C42" s="163" t="s">
        <v>497</v>
      </c>
      <c r="D42" s="265"/>
      <c r="E42" s="265"/>
      <c r="F42" s="265"/>
      <c r="G42" s="265"/>
      <c r="H42" s="265"/>
      <c r="I42" s="265"/>
      <c r="J42" s="265"/>
      <c r="K42" s="265"/>
      <c r="L42" s="265"/>
      <c r="M42" s="265"/>
      <c r="N42" s="265"/>
      <c r="O42" s="265"/>
      <c r="P42" s="268">
        <f t="shared" si="2"/>
        <v>0</v>
      </c>
      <c r="Q42" s="262">
        <f t="shared" si="3"/>
        <v>0</v>
      </c>
      <c r="R42" s="264"/>
      <c r="S42" s="264"/>
      <c r="T42" s="264"/>
      <c r="U42" s="264"/>
      <c r="V42" s="264"/>
    </row>
    <row r="43" spans="1:22" ht="15">
      <c r="A43" s="294">
        <f t="shared" si="4"/>
        <v>34</v>
      </c>
      <c r="B43" s="162">
        <v>2.10506</v>
      </c>
      <c r="C43" s="163" t="s">
        <v>498</v>
      </c>
      <c r="D43" s="265"/>
      <c r="E43" s="265"/>
      <c r="F43" s="265"/>
      <c r="G43" s="265"/>
      <c r="H43" s="265"/>
      <c r="I43" s="265"/>
      <c r="J43" s="265"/>
      <c r="K43" s="265"/>
      <c r="L43" s="265"/>
      <c r="M43" s="265"/>
      <c r="N43" s="265"/>
      <c r="O43" s="265"/>
      <c r="P43" s="268">
        <f t="shared" si="2"/>
        <v>0</v>
      </c>
      <c r="Q43" s="262">
        <f t="shared" si="3"/>
        <v>0</v>
      </c>
      <c r="R43" s="264"/>
      <c r="S43" s="264"/>
      <c r="T43" s="264"/>
      <c r="U43" s="264"/>
      <c r="V43" s="264"/>
    </row>
    <row r="44" spans="1:22" ht="15">
      <c r="A44" s="294">
        <f t="shared" si="4"/>
        <v>35</v>
      </c>
      <c r="B44" s="162">
        <v>2.10062</v>
      </c>
      <c r="C44" s="163" t="s">
        <v>499</v>
      </c>
      <c r="D44" s="265"/>
      <c r="E44" s="265"/>
      <c r="F44" s="265"/>
      <c r="G44" s="265"/>
      <c r="H44" s="265"/>
      <c r="I44" s="265"/>
      <c r="J44" s="265"/>
      <c r="K44" s="265"/>
      <c r="L44" s="265"/>
      <c r="M44" s="265"/>
      <c r="N44" s="265"/>
      <c r="O44" s="265"/>
      <c r="P44" s="268">
        <f t="shared" si="2"/>
        <v>0</v>
      </c>
      <c r="Q44" s="262">
        <f t="shared" si="3"/>
        <v>0</v>
      </c>
      <c r="R44" s="264"/>
      <c r="S44" s="264"/>
      <c r="T44" s="264"/>
      <c r="U44" s="264"/>
      <c r="V44" s="264"/>
    </row>
    <row r="45" spans="1:22" ht="15">
      <c r="A45" s="294">
        <f t="shared" si="4"/>
        <v>36</v>
      </c>
      <c r="B45" s="162">
        <v>2.10507</v>
      </c>
      <c r="C45" s="163" t="s">
        <v>500</v>
      </c>
      <c r="D45" s="265"/>
      <c r="E45" s="265"/>
      <c r="F45" s="265"/>
      <c r="G45" s="265"/>
      <c r="H45" s="265"/>
      <c r="I45" s="265"/>
      <c r="J45" s="265"/>
      <c r="K45" s="265"/>
      <c r="L45" s="265"/>
      <c r="M45" s="265"/>
      <c r="N45" s="265"/>
      <c r="O45" s="265"/>
      <c r="P45" s="268">
        <f t="shared" si="2"/>
        <v>0</v>
      </c>
      <c r="Q45" s="262">
        <f t="shared" si="3"/>
        <v>0</v>
      </c>
      <c r="R45" s="264"/>
      <c r="S45" s="264"/>
      <c r="T45" s="264"/>
      <c r="U45" s="264"/>
      <c r="V45" s="264"/>
    </row>
    <row r="46" spans="1:22" ht="15">
      <c r="A46" s="294">
        <f t="shared" si="4"/>
        <v>37</v>
      </c>
      <c r="B46" s="162">
        <v>2.26</v>
      </c>
      <c r="C46" s="163" t="s">
        <v>501</v>
      </c>
      <c r="D46" s="265"/>
      <c r="E46" s="265"/>
      <c r="F46" s="265"/>
      <c r="G46" s="265"/>
      <c r="H46" s="265"/>
      <c r="I46" s="265"/>
      <c r="J46" s="265"/>
      <c r="K46" s="265"/>
      <c r="L46" s="265"/>
      <c r="M46" s="265"/>
      <c r="N46" s="265"/>
      <c r="O46" s="265"/>
      <c r="P46" s="268">
        <f t="shared" si="2"/>
        <v>0</v>
      </c>
      <c r="Q46" s="262">
        <f t="shared" si="3"/>
        <v>0</v>
      </c>
      <c r="R46" s="264"/>
      <c r="S46" s="264"/>
      <c r="T46" s="264"/>
      <c r="U46" s="264"/>
      <c r="V46" s="264"/>
    </row>
    <row r="47" spans="1:22" ht="15">
      <c r="A47" s="294">
        <f t="shared" si="4"/>
        <v>38</v>
      </c>
      <c r="B47" s="162">
        <v>2.2604</v>
      </c>
      <c r="C47" s="163" t="s">
        <v>502</v>
      </c>
      <c r="D47" s="265"/>
      <c r="E47" s="265"/>
      <c r="F47" s="265"/>
      <c r="G47" s="265"/>
      <c r="H47" s="265"/>
      <c r="I47" s="265"/>
      <c r="J47" s="265"/>
      <c r="K47" s="265"/>
      <c r="L47" s="265"/>
      <c r="M47" s="265"/>
      <c r="N47" s="265"/>
      <c r="O47" s="265"/>
      <c r="P47" s="268">
        <f t="shared" si="2"/>
        <v>0</v>
      </c>
      <c r="Q47" s="262">
        <f t="shared" si="3"/>
        <v>0</v>
      </c>
      <c r="R47" s="264"/>
      <c r="S47" s="264"/>
      <c r="T47" s="264"/>
      <c r="U47" s="264"/>
      <c r="V47" s="264"/>
    </row>
    <row r="48" spans="1:22" ht="15">
      <c r="A48" s="294">
        <f t="shared" si="4"/>
        <v>39</v>
      </c>
      <c r="B48" s="162">
        <v>2.2612</v>
      </c>
      <c r="C48" s="163" t="s">
        <v>503</v>
      </c>
      <c r="D48" s="265"/>
      <c r="E48" s="265"/>
      <c r="F48" s="265"/>
      <c r="G48" s="265"/>
      <c r="H48" s="265"/>
      <c r="I48" s="265"/>
      <c r="J48" s="265"/>
      <c r="K48" s="265"/>
      <c r="L48" s="265"/>
      <c r="M48" s="265"/>
      <c r="N48" s="265"/>
      <c r="O48" s="265"/>
      <c r="P48" s="268">
        <f t="shared" si="2"/>
        <v>0</v>
      </c>
      <c r="Q48" s="262">
        <f t="shared" si="3"/>
        <v>0</v>
      </c>
      <c r="R48" s="264"/>
      <c r="S48" s="264"/>
      <c r="T48" s="264"/>
      <c r="U48" s="264"/>
      <c r="V48" s="264"/>
    </row>
    <row r="49" spans="1:22" ht="25.5">
      <c r="A49" s="294">
        <f t="shared" si="4"/>
        <v>40</v>
      </c>
      <c r="B49" s="162" t="s">
        <v>392</v>
      </c>
      <c r="C49" s="163" t="s">
        <v>504</v>
      </c>
      <c r="D49" s="265"/>
      <c r="E49" s="265"/>
      <c r="F49" s="265"/>
      <c r="G49" s="265"/>
      <c r="H49" s="265"/>
      <c r="I49" s="265"/>
      <c r="J49" s="265"/>
      <c r="K49" s="265"/>
      <c r="L49" s="265"/>
      <c r="M49" s="265"/>
      <c r="N49" s="265"/>
      <c r="O49" s="265"/>
      <c r="P49" s="268">
        <f t="shared" si="2"/>
        <v>0</v>
      </c>
      <c r="Q49" s="262">
        <f t="shared" si="3"/>
        <v>0</v>
      </c>
      <c r="R49" s="264"/>
      <c r="S49" s="264"/>
      <c r="T49" s="264"/>
      <c r="U49" s="264"/>
      <c r="V49" s="264"/>
    </row>
    <row r="50" spans="1:22" ht="15">
      <c r="A50" s="294">
        <f t="shared" si="4"/>
        <v>41</v>
      </c>
      <c r="B50" s="162">
        <v>2.43092</v>
      </c>
      <c r="C50" s="163" t="s">
        <v>505</v>
      </c>
      <c r="D50" s="265"/>
      <c r="E50" s="265"/>
      <c r="F50" s="265"/>
      <c r="G50" s="265"/>
      <c r="H50" s="265"/>
      <c r="I50" s="265"/>
      <c r="J50" s="265"/>
      <c r="K50" s="265"/>
      <c r="L50" s="265"/>
      <c r="M50" s="265"/>
      <c r="N50" s="265"/>
      <c r="O50" s="265"/>
      <c r="P50" s="268">
        <f t="shared" si="2"/>
        <v>0</v>
      </c>
      <c r="Q50" s="262">
        <f t="shared" si="3"/>
        <v>0</v>
      </c>
      <c r="R50" s="264"/>
      <c r="S50" s="264"/>
      <c r="T50" s="264"/>
      <c r="U50" s="264"/>
      <c r="V50" s="264"/>
    </row>
    <row r="51" spans="1:22" ht="15">
      <c r="A51" s="294">
        <f t="shared" si="4"/>
        <v>42</v>
      </c>
      <c r="B51" s="162">
        <v>2.2622</v>
      </c>
      <c r="C51" s="163" t="s">
        <v>506</v>
      </c>
      <c r="D51" s="265"/>
      <c r="E51" s="265"/>
      <c r="F51" s="265"/>
      <c r="G51" s="265"/>
      <c r="H51" s="265"/>
      <c r="I51" s="265"/>
      <c r="J51" s="265"/>
      <c r="K51" s="265"/>
      <c r="L51" s="265"/>
      <c r="M51" s="265"/>
      <c r="N51" s="265"/>
      <c r="O51" s="265"/>
      <c r="P51" s="268">
        <f t="shared" si="2"/>
        <v>0</v>
      </c>
      <c r="Q51" s="262">
        <f t="shared" si="3"/>
        <v>0</v>
      </c>
      <c r="R51" s="264"/>
      <c r="S51" s="264"/>
      <c r="T51" s="264"/>
      <c r="U51" s="264"/>
      <c r="V51" s="264"/>
    </row>
    <row r="52" spans="1:22" ht="15">
      <c r="A52" s="294">
        <f t="shared" si="4"/>
        <v>43</v>
      </c>
      <c r="B52" s="162">
        <v>2.2623</v>
      </c>
      <c r="C52" s="163" t="s">
        <v>507</v>
      </c>
      <c r="D52" s="265"/>
      <c r="E52" s="265"/>
      <c r="F52" s="265"/>
      <c r="G52" s="265"/>
      <c r="H52" s="265"/>
      <c r="I52" s="265"/>
      <c r="J52" s="265"/>
      <c r="K52" s="265"/>
      <c r="L52" s="265"/>
      <c r="M52" s="265"/>
      <c r="N52" s="265"/>
      <c r="O52" s="265"/>
      <c r="P52" s="268">
        <f t="shared" si="2"/>
        <v>0</v>
      </c>
      <c r="Q52" s="262">
        <f t="shared" si="3"/>
        <v>0</v>
      </c>
      <c r="R52" s="264"/>
      <c r="S52" s="264"/>
      <c r="T52" s="264"/>
      <c r="U52" s="264"/>
      <c r="V52" s="264"/>
    </row>
    <row r="53" spans="1:22" ht="15">
      <c r="A53" s="294">
        <f t="shared" si="4"/>
        <v>44</v>
      </c>
      <c r="B53" s="162" t="s">
        <v>340</v>
      </c>
      <c r="C53" s="163" t="s">
        <v>341</v>
      </c>
      <c r="D53" s="265"/>
      <c r="E53" s="265"/>
      <c r="F53" s="265"/>
      <c r="G53" s="265"/>
      <c r="H53" s="265"/>
      <c r="I53" s="265"/>
      <c r="J53" s="265"/>
      <c r="K53" s="265"/>
      <c r="L53" s="265"/>
      <c r="M53" s="265"/>
      <c r="N53" s="265"/>
      <c r="O53" s="265"/>
      <c r="P53" s="268">
        <f t="shared" si="2"/>
        <v>0</v>
      </c>
      <c r="Q53" s="262">
        <f t="shared" si="3"/>
        <v>0</v>
      </c>
      <c r="R53" s="264"/>
      <c r="S53" s="264"/>
      <c r="T53" s="264"/>
      <c r="U53" s="264"/>
      <c r="V53" s="264"/>
    </row>
    <row r="54" spans="1:22" ht="15">
      <c r="A54" s="294">
        <f t="shared" si="4"/>
        <v>45</v>
      </c>
      <c r="B54" s="162">
        <v>2.1026</v>
      </c>
      <c r="C54" s="163" t="s">
        <v>342</v>
      </c>
      <c r="D54" s="265"/>
      <c r="E54" s="265"/>
      <c r="F54" s="265"/>
      <c r="G54" s="265"/>
      <c r="H54" s="265"/>
      <c r="I54" s="265"/>
      <c r="J54" s="265"/>
      <c r="K54" s="265"/>
      <c r="L54" s="265"/>
      <c r="M54" s="265"/>
      <c r="N54" s="265"/>
      <c r="O54" s="265"/>
      <c r="P54" s="268">
        <f t="shared" si="2"/>
        <v>0</v>
      </c>
      <c r="Q54" s="262">
        <f t="shared" si="3"/>
        <v>0</v>
      </c>
      <c r="R54" s="264"/>
      <c r="S54" s="264"/>
      <c r="T54" s="264"/>
      <c r="U54" s="264"/>
      <c r="V54" s="264"/>
    </row>
    <row r="55" spans="1:22" ht="15">
      <c r="A55" s="294">
        <f t="shared" si="4"/>
        <v>46</v>
      </c>
      <c r="B55" s="162">
        <v>2.10412</v>
      </c>
      <c r="C55" s="163" t="s">
        <v>508</v>
      </c>
      <c r="D55" s="265"/>
      <c r="E55" s="265"/>
      <c r="F55" s="265"/>
      <c r="G55" s="265"/>
      <c r="H55" s="265"/>
      <c r="I55" s="265"/>
      <c r="J55" s="265"/>
      <c r="K55" s="265"/>
      <c r="L55" s="265"/>
      <c r="M55" s="265"/>
      <c r="N55" s="265"/>
      <c r="O55" s="265"/>
      <c r="P55" s="268">
        <f t="shared" si="2"/>
        <v>0</v>
      </c>
      <c r="Q55" s="262">
        <f t="shared" si="3"/>
        <v>0</v>
      </c>
      <c r="R55" s="264"/>
      <c r="S55" s="264"/>
      <c r="T55" s="264"/>
      <c r="U55" s="264"/>
      <c r="V55" s="264"/>
    </row>
    <row r="56" spans="1:22" ht="15">
      <c r="A56" s="294">
        <f t="shared" si="4"/>
        <v>47</v>
      </c>
      <c r="B56" s="162">
        <v>2.10413</v>
      </c>
      <c r="C56" s="163" t="s">
        <v>509</v>
      </c>
      <c r="D56" s="265"/>
      <c r="E56" s="265"/>
      <c r="F56" s="265"/>
      <c r="G56" s="265"/>
      <c r="H56" s="265"/>
      <c r="I56" s="265"/>
      <c r="J56" s="265"/>
      <c r="K56" s="265"/>
      <c r="L56" s="265"/>
      <c r="M56" s="265"/>
      <c r="N56" s="265"/>
      <c r="O56" s="265"/>
      <c r="P56" s="268">
        <f t="shared" si="2"/>
        <v>0</v>
      </c>
      <c r="Q56" s="262">
        <f t="shared" si="3"/>
        <v>0</v>
      </c>
      <c r="R56" s="264"/>
      <c r="S56" s="264"/>
      <c r="T56" s="264"/>
      <c r="U56" s="264"/>
      <c r="V56" s="264"/>
    </row>
    <row r="57" spans="1:22" ht="15">
      <c r="A57" s="294">
        <f t="shared" si="4"/>
        <v>48</v>
      </c>
      <c r="B57" s="162">
        <v>2.104</v>
      </c>
      <c r="C57" s="163" t="s">
        <v>510</v>
      </c>
      <c r="D57" s="265"/>
      <c r="E57" s="265"/>
      <c r="F57" s="265"/>
      <c r="G57" s="265"/>
      <c r="H57" s="265"/>
      <c r="I57" s="265"/>
      <c r="J57" s="265"/>
      <c r="K57" s="265"/>
      <c r="L57" s="265"/>
      <c r="M57" s="265"/>
      <c r="N57" s="265"/>
      <c r="O57" s="265"/>
      <c r="P57" s="268">
        <f t="shared" si="2"/>
        <v>0</v>
      </c>
      <c r="Q57" s="262">
        <f t="shared" si="3"/>
        <v>0</v>
      </c>
      <c r="R57" s="264"/>
      <c r="S57" s="264"/>
      <c r="T57" s="264"/>
      <c r="U57" s="264"/>
      <c r="V57" s="264"/>
    </row>
    <row r="58" spans="1:22" ht="25.5">
      <c r="A58" s="294">
        <f t="shared" si="4"/>
        <v>49</v>
      </c>
      <c r="B58" s="162">
        <v>2.1065</v>
      </c>
      <c r="C58" s="163" t="s">
        <v>511</v>
      </c>
      <c r="D58" s="265"/>
      <c r="E58" s="265"/>
      <c r="F58" s="265"/>
      <c r="G58" s="265"/>
      <c r="H58" s="265"/>
      <c r="I58" s="265"/>
      <c r="J58" s="265"/>
      <c r="K58" s="265"/>
      <c r="L58" s="265"/>
      <c r="M58" s="265"/>
      <c r="N58" s="265"/>
      <c r="O58" s="265"/>
      <c r="P58" s="268">
        <f t="shared" si="2"/>
        <v>0</v>
      </c>
      <c r="Q58" s="262">
        <f t="shared" si="3"/>
        <v>0</v>
      </c>
      <c r="R58" s="264"/>
      <c r="S58" s="264"/>
      <c r="T58" s="264"/>
      <c r="U58" s="264"/>
      <c r="V58" s="264"/>
    </row>
    <row r="59" spans="1:22" ht="15">
      <c r="A59" s="254">
        <v>50</v>
      </c>
      <c r="B59" s="162">
        <v>2.1071</v>
      </c>
      <c r="C59" s="163" t="s">
        <v>512</v>
      </c>
      <c r="D59" s="265"/>
      <c r="E59" s="265"/>
      <c r="F59" s="265"/>
      <c r="G59" s="265"/>
      <c r="H59" s="265"/>
      <c r="I59" s="265"/>
      <c r="J59" s="265"/>
      <c r="K59" s="265"/>
      <c r="L59" s="265"/>
      <c r="M59" s="265"/>
      <c r="N59" s="265"/>
      <c r="O59" s="265"/>
      <c r="P59" s="268">
        <f>SUM(D59:O59)</f>
        <v>0</v>
      </c>
      <c r="Q59" s="262">
        <f t="shared" si="3"/>
        <v>0</v>
      </c>
      <c r="R59" s="264"/>
      <c r="S59" s="264"/>
      <c r="T59" s="264"/>
      <c r="U59" s="264"/>
      <c r="V59" s="264"/>
    </row>
    <row r="60" spans="1:22" ht="15">
      <c r="A60" s="254">
        <v>51</v>
      </c>
      <c r="B60" s="162">
        <v>2.1074</v>
      </c>
      <c r="C60" s="163" t="s">
        <v>407</v>
      </c>
      <c r="D60" s="265"/>
      <c r="E60" s="265"/>
      <c r="F60" s="265"/>
      <c r="G60" s="265"/>
      <c r="H60" s="265"/>
      <c r="I60" s="265"/>
      <c r="J60" s="265"/>
      <c r="K60" s="265"/>
      <c r="L60" s="265"/>
      <c r="M60" s="265"/>
      <c r="N60" s="265"/>
      <c r="O60" s="265"/>
      <c r="P60" s="268">
        <f>SUM(D60:O60)</f>
        <v>0</v>
      </c>
      <c r="Q60" s="262">
        <f t="shared" si="3"/>
        <v>0</v>
      </c>
      <c r="R60" s="264"/>
      <c r="S60" s="264"/>
      <c r="T60" s="264"/>
      <c r="U60" s="264"/>
      <c r="V60" s="264"/>
    </row>
    <row r="61" spans="1:22" ht="15.75">
      <c r="A61" s="388" t="s">
        <v>651</v>
      </c>
      <c r="B61" s="388"/>
      <c r="C61" s="388"/>
      <c r="D61" s="388"/>
      <c r="E61" s="388"/>
      <c r="F61" s="388"/>
      <c r="G61" s="388"/>
      <c r="H61" s="388"/>
      <c r="I61" s="388"/>
      <c r="J61" s="388"/>
      <c r="K61" s="388"/>
      <c r="L61" s="388"/>
      <c r="M61" s="388"/>
      <c r="N61" s="388"/>
      <c r="O61" s="388"/>
      <c r="P61" s="269">
        <f>SUM(P20:P60)</f>
        <v>0</v>
      </c>
      <c r="Q61" s="270">
        <f>SUM(Q20:Q60)</f>
        <v>0</v>
      </c>
      <c r="R61" s="271"/>
      <c r="S61" s="264"/>
      <c r="T61" s="264"/>
      <c r="U61" s="264"/>
      <c r="V61" s="264"/>
    </row>
    <row r="62" spans="1:22" ht="15">
      <c r="A62" s="387" t="s">
        <v>652</v>
      </c>
      <c r="B62" s="387"/>
      <c r="C62" s="387"/>
      <c r="D62" s="387"/>
      <c r="E62" s="387"/>
      <c r="F62" s="387"/>
      <c r="G62" s="387"/>
      <c r="H62" s="387"/>
      <c r="I62" s="387"/>
      <c r="J62" s="387"/>
      <c r="K62" s="387"/>
      <c r="L62" s="387"/>
      <c r="M62" s="387"/>
      <c r="N62" s="387"/>
      <c r="O62" s="387"/>
      <c r="P62" s="387"/>
      <c r="Q62" s="387"/>
      <c r="R62" s="264"/>
      <c r="S62" s="264"/>
      <c r="T62" s="264"/>
      <c r="U62" s="264"/>
      <c r="V62" s="264"/>
    </row>
    <row r="63" spans="1:22" ht="15">
      <c r="A63" s="254">
        <v>52</v>
      </c>
      <c r="B63" s="162">
        <v>2.25</v>
      </c>
      <c r="C63" s="163" t="s">
        <v>514</v>
      </c>
      <c r="D63" s="265"/>
      <c r="E63" s="265"/>
      <c r="F63" s="265"/>
      <c r="G63" s="265"/>
      <c r="H63" s="265"/>
      <c r="I63" s="265"/>
      <c r="J63" s="265"/>
      <c r="K63" s="265"/>
      <c r="L63" s="265"/>
      <c r="M63" s="265"/>
      <c r="N63" s="265"/>
      <c r="O63" s="265"/>
      <c r="P63" s="268">
        <f>SUM(D63:O63)</f>
        <v>0</v>
      </c>
      <c r="Q63" s="262">
        <f>IF(P63&gt;=4,8+IF(P63&lt;13,(P63-4)*1,8*1),0)</f>
        <v>0</v>
      </c>
      <c r="R63" s="264"/>
      <c r="S63" s="264"/>
      <c r="T63" s="264"/>
      <c r="U63" s="264"/>
      <c r="V63" s="264"/>
    </row>
    <row r="64" spans="1:22" ht="15">
      <c r="A64" s="254">
        <f>+A63+1</f>
        <v>53</v>
      </c>
      <c r="B64" s="162">
        <v>2.2502</v>
      </c>
      <c r="C64" s="163" t="s">
        <v>515</v>
      </c>
      <c r="D64" s="265"/>
      <c r="E64" s="265"/>
      <c r="F64" s="265"/>
      <c r="G64" s="265"/>
      <c r="H64" s="265"/>
      <c r="I64" s="265"/>
      <c r="J64" s="265"/>
      <c r="K64" s="265"/>
      <c r="L64" s="265"/>
      <c r="M64" s="265"/>
      <c r="N64" s="265"/>
      <c r="O64" s="265"/>
      <c r="P64" s="268">
        <f>SUM(D64:O64)</f>
        <v>0</v>
      </c>
      <c r="Q64" s="262">
        <f aca="true" t="shared" si="5" ref="Q64:Q91">IF(P64&gt;=4,8+IF(P64&lt;13,(P64-4)*1,8*1),0)</f>
        <v>0</v>
      </c>
      <c r="R64" s="264"/>
      <c r="S64" s="264"/>
      <c r="T64" s="264"/>
      <c r="U64" s="264"/>
      <c r="V64" s="264"/>
    </row>
    <row r="65" spans="1:22" ht="15">
      <c r="A65" s="254">
        <f>+A64+1</f>
        <v>54</v>
      </c>
      <c r="B65" s="162">
        <v>2.2507</v>
      </c>
      <c r="C65" s="163" t="s">
        <v>516</v>
      </c>
      <c r="D65" s="265"/>
      <c r="E65" s="265"/>
      <c r="F65" s="265"/>
      <c r="G65" s="265"/>
      <c r="H65" s="265"/>
      <c r="I65" s="265"/>
      <c r="J65" s="265"/>
      <c r="K65" s="265"/>
      <c r="L65" s="265"/>
      <c r="M65" s="265"/>
      <c r="N65" s="265"/>
      <c r="O65" s="265"/>
      <c r="P65" s="268">
        <f>SUM(D65:O65)</f>
        <v>0</v>
      </c>
      <c r="Q65" s="262">
        <f t="shared" si="5"/>
        <v>0</v>
      </c>
      <c r="R65" s="264"/>
      <c r="S65" s="264"/>
      <c r="T65" s="264"/>
      <c r="U65" s="264"/>
      <c r="V65" s="264"/>
    </row>
    <row r="66" spans="1:22" ht="15">
      <c r="A66" s="254">
        <f>+A65+1</f>
        <v>55</v>
      </c>
      <c r="B66" s="162">
        <v>2.2509</v>
      </c>
      <c r="C66" s="163" t="s">
        <v>517</v>
      </c>
      <c r="D66" s="265"/>
      <c r="E66" s="265"/>
      <c r="F66" s="265"/>
      <c r="G66" s="265"/>
      <c r="H66" s="265"/>
      <c r="I66" s="265"/>
      <c r="J66" s="265"/>
      <c r="K66" s="265"/>
      <c r="L66" s="265"/>
      <c r="M66" s="265"/>
      <c r="N66" s="265"/>
      <c r="O66" s="265"/>
      <c r="P66" s="268">
        <f aca="true" t="shared" si="6" ref="P66:P91">SUM(D66:O66)</f>
        <v>0</v>
      </c>
      <c r="Q66" s="262">
        <f t="shared" si="5"/>
        <v>0</v>
      </c>
      <c r="R66" s="264"/>
      <c r="S66" s="264"/>
      <c r="T66" s="264"/>
      <c r="U66" s="264"/>
      <c r="V66" s="264"/>
    </row>
    <row r="67" spans="1:22" ht="15">
      <c r="A67" s="254">
        <f aca="true" t="shared" si="7" ref="A67:A91">+A66+1</f>
        <v>56</v>
      </c>
      <c r="B67" s="162">
        <v>2.251</v>
      </c>
      <c r="C67" s="163" t="s">
        <v>518</v>
      </c>
      <c r="D67" s="265"/>
      <c r="E67" s="265"/>
      <c r="F67" s="265"/>
      <c r="G67" s="265"/>
      <c r="H67" s="265"/>
      <c r="I67" s="265"/>
      <c r="J67" s="265"/>
      <c r="K67" s="265"/>
      <c r="L67" s="265"/>
      <c r="M67" s="265"/>
      <c r="N67" s="265"/>
      <c r="O67" s="265"/>
      <c r="P67" s="268">
        <f t="shared" si="6"/>
        <v>0</v>
      </c>
      <c r="Q67" s="262">
        <f t="shared" si="5"/>
        <v>0</v>
      </c>
      <c r="R67" s="264"/>
      <c r="S67" s="264"/>
      <c r="T67" s="264"/>
      <c r="U67" s="264"/>
      <c r="V67" s="264"/>
    </row>
    <row r="68" spans="1:22" ht="15">
      <c r="A68" s="254">
        <f t="shared" si="7"/>
        <v>57</v>
      </c>
      <c r="B68" s="162">
        <v>2.2514</v>
      </c>
      <c r="C68" s="163" t="s">
        <v>519</v>
      </c>
      <c r="D68" s="265"/>
      <c r="E68" s="265"/>
      <c r="F68" s="265"/>
      <c r="G68" s="265"/>
      <c r="H68" s="265"/>
      <c r="I68" s="265"/>
      <c r="J68" s="265"/>
      <c r="K68" s="265"/>
      <c r="L68" s="265"/>
      <c r="M68" s="265"/>
      <c r="N68" s="265"/>
      <c r="O68" s="265"/>
      <c r="P68" s="268">
        <f t="shared" si="6"/>
        <v>0</v>
      </c>
      <c r="Q68" s="262">
        <f t="shared" si="5"/>
        <v>0</v>
      </c>
      <c r="R68" s="264"/>
      <c r="S68" s="264"/>
      <c r="T68" s="264"/>
      <c r="U68" s="264"/>
      <c r="V68" s="264"/>
    </row>
    <row r="69" spans="1:22" ht="15">
      <c r="A69" s="254">
        <f t="shared" si="7"/>
        <v>58</v>
      </c>
      <c r="B69" s="162">
        <v>2.2521</v>
      </c>
      <c r="C69" s="163" t="s">
        <v>520</v>
      </c>
      <c r="D69" s="265"/>
      <c r="E69" s="265"/>
      <c r="F69" s="265"/>
      <c r="G69" s="265"/>
      <c r="H69" s="265"/>
      <c r="I69" s="265"/>
      <c r="J69" s="265"/>
      <c r="K69" s="265"/>
      <c r="L69" s="265"/>
      <c r="M69" s="265"/>
      <c r="N69" s="265"/>
      <c r="O69" s="265"/>
      <c r="P69" s="268">
        <f t="shared" si="6"/>
        <v>0</v>
      </c>
      <c r="Q69" s="262">
        <f t="shared" si="5"/>
        <v>0</v>
      </c>
      <c r="R69" s="264"/>
      <c r="S69" s="264"/>
      <c r="T69" s="264"/>
      <c r="U69" s="264"/>
      <c r="V69" s="264"/>
    </row>
    <row r="70" spans="1:22" ht="15">
      <c r="A70" s="254">
        <f t="shared" si="7"/>
        <v>59</v>
      </c>
      <c r="B70" s="162">
        <v>2.2522</v>
      </c>
      <c r="C70" s="163" t="s">
        <v>521</v>
      </c>
      <c r="D70" s="265"/>
      <c r="E70" s="265"/>
      <c r="F70" s="265"/>
      <c r="G70" s="265"/>
      <c r="H70" s="265"/>
      <c r="I70" s="265"/>
      <c r="J70" s="265"/>
      <c r="K70" s="265"/>
      <c r="L70" s="265"/>
      <c r="M70" s="265"/>
      <c r="N70" s="265"/>
      <c r="O70" s="265"/>
      <c r="P70" s="268">
        <f t="shared" si="6"/>
        <v>0</v>
      </c>
      <c r="Q70" s="262">
        <f t="shared" si="5"/>
        <v>0</v>
      </c>
      <c r="R70" s="264"/>
      <c r="S70" s="264"/>
      <c r="T70" s="264"/>
      <c r="U70" s="264"/>
      <c r="V70" s="264"/>
    </row>
    <row r="71" spans="1:22" ht="15">
      <c r="A71" s="254">
        <f t="shared" si="7"/>
        <v>60</v>
      </c>
      <c r="B71" s="162">
        <v>2.2523</v>
      </c>
      <c r="C71" s="163" t="s">
        <v>522</v>
      </c>
      <c r="D71" s="265"/>
      <c r="E71" s="265"/>
      <c r="F71" s="265"/>
      <c r="G71" s="265"/>
      <c r="H71" s="265"/>
      <c r="I71" s="265"/>
      <c r="J71" s="265"/>
      <c r="K71" s="265"/>
      <c r="L71" s="265"/>
      <c r="M71" s="265"/>
      <c r="N71" s="265"/>
      <c r="O71" s="265"/>
      <c r="P71" s="268">
        <f t="shared" si="6"/>
        <v>0</v>
      </c>
      <c r="Q71" s="262">
        <f t="shared" si="5"/>
        <v>0</v>
      </c>
      <c r="R71" s="264"/>
      <c r="S71" s="264"/>
      <c r="T71" s="264"/>
      <c r="U71" s="264"/>
      <c r="V71" s="264"/>
    </row>
    <row r="72" spans="1:22" ht="15">
      <c r="A72" s="254">
        <f t="shared" si="7"/>
        <v>61</v>
      </c>
      <c r="B72" s="162">
        <v>2.2525</v>
      </c>
      <c r="C72" s="163" t="s">
        <v>523</v>
      </c>
      <c r="D72" s="265"/>
      <c r="E72" s="265"/>
      <c r="F72" s="265"/>
      <c r="G72" s="265"/>
      <c r="H72" s="265"/>
      <c r="I72" s="265"/>
      <c r="J72" s="265"/>
      <c r="K72" s="265"/>
      <c r="L72" s="265"/>
      <c r="M72" s="265"/>
      <c r="N72" s="265"/>
      <c r="O72" s="265"/>
      <c r="P72" s="268">
        <f t="shared" si="6"/>
        <v>0</v>
      </c>
      <c r="Q72" s="262">
        <f t="shared" si="5"/>
        <v>0</v>
      </c>
      <c r="R72" s="264"/>
      <c r="S72" s="264"/>
      <c r="T72" s="264"/>
      <c r="U72" s="264"/>
      <c r="V72" s="264"/>
    </row>
    <row r="73" spans="1:22" ht="15">
      <c r="A73" s="254">
        <f t="shared" si="7"/>
        <v>62</v>
      </c>
      <c r="B73" s="162">
        <v>2.327091</v>
      </c>
      <c r="C73" s="163" t="s">
        <v>524</v>
      </c>
      <c r="D73" s="265"/>
      <c r="E73" s="265"/>
      <c r="F73" s="265"/>
      <c r="G73" s="265"/>
      <c r="H73" s="265"/>
      <c r="I73" s="265"/>
      <c r="J73" s="265"/>
      <c r="K73" s="265"/>
      <c r="L73" s="265"/>
      <c r="M73" s="265"/>
      <c r="N73" s="265"/>
      <c r="O73" s="265"/>
      <c r="P73" s="268">
        <f t="shared" si="6"/>
        <v>0</v>
      </c>
      <c r="Q73" s="262">
        <f t="shared" si="5"/>
        <v>0</v>
      </c>
      <c r="R73" s="264"/>
      <c r="S73" s="264"/>
      <c r="T73" s="264"/>
      <c r="U73" s="264"/>
      <c r="V73" s="264"/>
    </row>
    <row r="74" spans="1:22" ht="15">
      <c r="A74" s="254">
        <f t="shared" si="7"/>
        <v>63</v>
      </c>
      <c r="B74" s="162">
        <v>2.327092</v>
      </c>
      <c r="C74" s="163" t="s">
        <v>525</v>
      </c>
      <c r="D74" s="265"/>
      <c r="E74" s="265"/>
      <c r="F74" s="265"/>
      <c r="G74" s="265"/>
      <c r="H74" s="265"/>
      <c r="I74" s="265"/>
      <c r="J74" s="265"/>
      <c r="K74" s="265"/>
      <c r="L74" s="265"/>
      <c r="M74" s="265"/>
      <c r="N74" s="265"/>
      <c r="O74" s="265"/>
      <c r="P74" s="268">
        <f t="shared" si="6"/>
        <v>0</v>
      </c>
      <c r="Q74" s="262">
        <f t="shared" si="5"/>
        <v>0</v>
      </c>
      <c r="R74" s="264"/>
      <c r="S74" s="264"/>
      <c r="T74" s="264"/>
      <c r="U74" s="264"/>
      <c r="V74" s="264"/>
    </row>
    <row r="75" spans="1:22" ht="15">
      <c r="A75" s="254">
        <f t="shared" si="7"/>
        <v>64</v>
      </c>
      <c r="B75" s="162">
        <v>2.327093</v>
      </c>
      <c r="C75" s="163" t="s">
        <v>526</v>
      </c>
      <c r="D75" s="265"/>
      <c r="E75" s="265"/>
      <c r="F75" s="265"/>
      <c r="G75" s="265"/>
      <c r="H75" s="265"/>
      <c r="I75" s="265"/>
      <c r="J75" s="265"/>
      <c r="K75" s="265"/>
      <c r="L75" s="265"/>
      <c r="M75" s="265"/>
      <c r="N75" s="265"/>
      <c r="O75" s="265"/>
      <c r="P75" s="268">
        <f t="shared" si="6"/>
        <v>0</v>
      </c>
      <c r="Q75" s="262">
        <f t="shared" si="5"/>
        <v>0</v>
      </c>
      <c r="R75" s="264"/>
      <c r="S75" s="264"/>
      <c r="T75" s="264"/>
      <c r="U75" s="264"/>
      <c r="V75" s="264"/>
    </row>
    <row r="76" spans="1:22" ht="15">
      <c r="A76" s="254">
        <f t="shared" si="7"/>
        <v>65</v>
      </c>
      <c r="B76" s="162">
        <v>2.3271</v>
      </c>
      <c r="C76" s="163" t="s">
        <v>527</v>
      </c>
      <c r="D76" s="265"/>
      <c r="E76" s="265"/>
      <c r="F76" s="265"/>
      <c r="G76" s="265"/>
      <c r="H76" s="265"/>
      <c r="I76" s="265"/>
      <c r="J76" s="265"/>
      <c r="K76" s="265"/>
      <c r="L76" s="265"/>
      <c r="M76" s="265"/>
      <c r="N76" s="265"/>
      <c r="O76" s="265"/>
      <c r="P76" s="268">
        <f t="shared" si="6"/>
        <v>0</v>
      </c>
      <c r="Q76" s="262">
        <f t="shared" si="5"/>
        <v>0</v>
      </c>
      <c r="R76" s="264"/>
      <c r="S76" s="264"/>
      <c r="T76" s="264"/>
      <c r="U76" s="264"/>
      <c r="V76" s="264"/>
    </row>
    <row r="77" spans="1:22" ht="15">
      <c r="A77" s="254">
        <f t="shared" si="7"/>
        <v>66</v>
      </c>
      <c r="B77" s="162">
        <v>2.4</v>
      </c>
      <c r="C77" s="163" t="s">
        <v>528</v>
      </c>
      <c r="D77" s="265"/>
      <c r="E77" s="265"/>
      <c r="F77" s="265"/>
      <c r="G77" s="265"/>
      <c r="H77" s="265"/>
      <c r="I77" s="265"/>
      <c r="J77" s="265"/>
      <c r="K77" s="265"/>
      <c r="L77" s="265"/>
      <c r="M77" s="265"/>
      <c r="N77" s="265"/>
      <c r="O77" s="265"/>
      <c r="P77" s="268">
        <f t="shared" si="6"/>
        <v>0</v>
      </c>
      <c r="Q77" s="262">
        <f t="shared" si="5"/>
        <v>0</v>
      </c>
      <c r="R77" s="264"/>
      <c r="S77" s="264"/>
      <c r="T77" s="264"/>
      <c r="U77" s="264"/>
      <c r="V77" s="264"/>
    </row>
    <row r="78" spans="1:22" ht="15">
      <c r="A78" s="254">
        <f t="shared" si="7"/>
        <v>67</v>
      </c>
      <c r="B78" s="162">
        <v>2.4001</v>
      </c>
      <c r="C78" s="163" t="s">
        <v>529</v>
      </c>
      <c r="D78" s="265"/>
      <c r="E78" s="265"/>
      <c r="F78" s="265"/>
      <c r="G78" s="265"/>
      <c r="H78" s="265"/>
      <c r="I78" s="265"/>
      <c r="J78" s="265"/>
      <c r="K78" s="265"/>
      <c r="L78" s="265"/>
      <c r="M78" s="265"/>
      <c r="N78" s="265"/>
      <c r="O78" s="265"/>
      <c r="P78" s="268">
        <f t="shared" si="6"/>
        <v>0</v>
      </c>
      <c r="Q78" s="262">
        <f t="shared" si="5"/>
        <v>0</v>
      </c>
      <c r="R78" s="264"/>
      <c r="S78" s="264"/>
      <c r="T78" s="264"/>
      <c r="U78" s="264"/>
      <c r="V78" s="264"/>
    </row>
    <row r="79" spans="1:22" ht="15">
      <c r="A79" s="254">
        <f t="shared" si="7"/>
        <v>68</v>
      </c>
      <c r="B79" s="162">
        <v>2.40013</v>
      </c>
      <c r="C79" s="163" t="s">
        <v>530</v>
      </c>
      <c r="D79" s="265"/>
      <c r="E79" s="265"/>
      <c r="F79" s="265"/>
      <c r="G79" s="265"/>
      <c r="H79" s="265"/>
      <c r="I79" s="265"/>
      <c r="J79" s="265"/>
      <c r="K79" s="265"/>
      <c r="L79" s="265"/>
      <c r="M79" s="265"/>
      <c r="N79" s="265"/>
      <c r="O79" s="265"/>
      <c r="P79" s="268">
        <f t="shared" si="6"/>
        <v>0</v>
      </c>
      <c r="Q79" s="262">
        <f t="shared" si="5"/>
        <v>0</v>
      </c>
      <c r="R79" s="264"/>
      <c r="S79" s="264"/>
      <c r="T79" s="264"/>
      <c r="U79" s="264"/>
      <c r="V79" s="264"/>
    </row>
    <row r="80" spans="1:22" ht="15">
      <c r="A80" s="254">
        <f t="shared" si="7"/>
        <v>69</v>
      </c>
      <c r="B80" s="162">
        <v>2.40203</v>
      </c>
      <c r="C80" s="163" t="s">
        <v>531</v>
      </c>
      <c r="D80" s="265"/>
      <c r="E80" s="265"/>
      <c r="F80" s="265"/>
      <c r="G80" s="265"/>
      <c r="H80" s="265"/>
      <c r="I80" s="265"/>
      <c r="J80" s="265"/>
      <c r="K80" s="265"/>
      <c r="L80" s="265"/>
      <c r="M80" s="265"/>
      <c r="N80" s="265"/>
      <c r="O80" s="265"/>
      <c r="P80" s="268">
        <f t="shared" si="6"/>
        <v>0</v>
      </c>
      <c r="Q80" s="262">
        <f t="shared" si="5"/>
        <v>0</v>
      </c>
      <c r="R80" s="264"/>
      <c r="S80" s="264"/>
      <c r="T80" s="264"/>
      <c r="U80" s="264"/>
      <c r="V80" s="264"/>
    </row>
    <row r="81" spans="1:22" ht="15">
      <c r="A81" s="254">
        <f t="shared" si="7"/>
        <v>70</v>
      </c>
      <c r="B81" s="162">
        <v>2.430011</v>
      </c>
      <c r="C81" s="163" t="s">
        <v>532</v>
      </c>
      <c r="D81" s="265"/>
      <c r="E81" s="265"/>
      <c r="F81" s="265"/>
      <c r="G81" s="265"/>
      <c r="H81" s="265"/>
      <c r="I81" s="265"/>
      <c r="J81" s="265"/>
      <c r="K81" s="265"/>
      <c r="L81" s="265"/>
      <c r="M81" s="265"/>
      <c r="N81" s="265"/>
      <c r="O81" s="265"/>
      <c r="P81" s="268">
        <f t="shared" si="6"/>
        <v>0</v>
      </c>
      <c r="Q81" s="262">
        <f t="shared" si="5"/>
        <v>0</v>
      </c>
      <c r="R81" s="264"/>
      <c r="S81" s="264"/>
      <c r="T81" s="264"/>
      <c r="U81" s="264"/>
      <c r="V81" s="264"/>
    </row>
    <row r="82" spans="1:22" ht="15">
      <c r="A82" s="254">
        <f t="shared" si="7"/>
        <v>71</v>
      </c>
      <c r="B82" s="162">
        <v>2.430012</v>
      </c>
      <c r="C82" s="176" t="s">
        <v>533</v>
      </c>
      <c r="D82" s="265"/>
      <c r="E82" s="265"/>
      <c r="F82" s="265"/>
      <c r="G82" s="265"/>
      <c r="H82" s="265"/>
      <c r="I82" s="265"/>
      <c r="J82" s="265"/>
      <c r="K82" s="265"/>
      <c r="L82" s="265"/>
      <c r="M82" s="265"/>
      <c r="N82" s="265"/>
      <c r="O82" s="265"/>
      <c r="P82" s="268">
        <f t="shared" si="6"/>
        <v>0</v>
      </c>
      <c r="Q82" s="262">
        <f t="shared" si="5"/>
        <v>0</v>
      </c>
      <c r="R82" s="264"/>
      <c r="S82" s="264"/>
      <c r="T82" s="264"/>
      <c r="U82" s="264"/>
      <c r="V82" s="264"/>
    </row>
    <row r="83" spans="1:22" ht="15">
      <c r="A83" s="254">
        <f t="shared" si="7"/>
        <v>72</v>
      </c>
      <c r="B83" s="162">
        <v>2.4301</v>
      </c>
      <c r="C83" s="163" t="s">
        <v>534</v>
      </c>
      <c r="D83" s="265"/>
      <c r="E83" s="265"/>
      <c r="F83" s="265"/>
      <c r="G83" s="265"/>
      <c r="H83" s="265"/>
      <c r="I83" s="265"/>
      <c r="J83" s="265"/>
      <c r="K83" s="265"/>
      <c r="L83" s="265"/>
      <c r="M83" s="265"/>
      <c r="N83" s="265"/>
      <c r="O83" s="265"/>
      <c r="P83" s="268">
        <f t="shared" si="6"/>
        <v>0</v>
      </c>
      <c r="Q83" s="262">
        <f t="shared" si="5"/>
        <v>0</v>
      </c>
      <c r="R83" s="264"/>
      <c r="S83" s="264"/>
      <c r="T83" s="264"/>
      <c r="U83" s="264"/>
      <c r="V83" s="264"/>
    </row>
    <row r="84" spans="1:22" ht="15">
      <c r="A84" s="254">
        <f t="shared" si="7"/>
        <v>73</v>
      </c>
      <c r="B84" s="162">
        <v>2.43011</v>
      </c>
      <c r="C84" s="163" t="s">
        <v>535</v>
      </c>
      <c r="D84" s="265"/>
      <c r="E84" s="265"/>
      <c r="F84" s="265"/>
      <c r="G84" s="265"/>
      <c r="H84" s="265"/>
      <c r="I84" s="265"/>
      <c r="J84" s="265"/>
      <c r="K84" s="265"/>
      <c r="L84" s="265"/>
      <c r="M84" s="265"/>
      <c r="N84" s="265"/>
      <c r="O84" s="265"/>
      <c r="P84" s="268">
        <f t="shared" si="6"/>
        <v>0</v>
      </c>
      <c r="Q84" s="262">
        <f t="shared" si="5"/>
        <v>0</v>
      </c>
      <c r="R84" s="264"/>
      <c r="S84" s="264"/>
      <c r="T84" s="264"/>
      <c r="U84" s="264"/>
      <c r="V84" s="264"/>
    </row>
    <row r="85" spans="1:22" ht="15">
      <c r="A85" s="254">
        <f t="shared" si="7"/>
        <v>74</v>
      </c>
      <c r="B85" s="162">
        <v>2.43012</v>
      </c>
      <c r="C85" s="163" t="s">
        <v>536</v>
      </c>
      <c r="D85" s="265"/>
      <c r="E85" s="265"/>
      <c r="F85" s="265"/>
      <c r="G85" s="265"/>
      <c r="H85" s="265"/>
      <c r="I85" s="265"/>
      <c r="J85" s="265"/>
      <c r="K85" s="265"/>
      <c r="L85" s="265"/>
      <c r="M85" s="265"/>
      <c r="N85" s="265"/>
      <c r="O85" s="265"/>
      <c r="P85" s="268">
        <f t="shared" si="6"/>
        <v>0</v>
      </c>
      <c r="Q85" s="262">
        <f t="shared" si="5"/>
        <v>0</v>
      </c>
      <c r="R85" s="264"/>
      <c r="S85" s="264"/>
      <c r="T85" s="264"/>
      <c r="U85" s="264"/>
      <c r="V85" s="264"/>
    </row>
    <row r="86" spans="1:22" ht="15">
      <c r="A86" s="254">
        <f t="shared" si="7"/>
        <v>75</v>
      </c>
      <c r="B86" s="162">
        <v>2.43014</v>
      </c>
      <c r="C86" s="163" t="s">
        <v>537</v>
      </c>
      <c r="D86" s="265"/>
      <c r="E86" s="265"/>
      <c r="F86" s="265"/>
      <c r="G86" s="265"/>
      <c r="H86" s="265"/>
      <c r="I86" s="265"/>
      <c r="J86" s="265"/>
      <c r="K86" s="265"/>
      <c r="L86" s="265"/>
      <c r="M86" s="265"/>
      <c r="N86" s="265"/>
      <c r="O86" s="265"/>
      <c r="P86" s="268">
        <f t="shared" si="6"/>
        <v>0</v>
      </c>
      <c r="Q86" s="262">
        <f t="shared" si="5"/>
        <v>0</v>
      </c>
      <c r="R86" s="264"/>
      <c r="S86" s="264"/>
      <c r="T86" s="264"/>
      <c r="U86" s="264"/>
      <c r="V86" s="264"/>
    </row>
    <row r="87" spans="1:22" ht="15">
      <c r="A87" s="254">
        <f t="shared" si="7"/>
        <v>76</v>
      </c>
      <c r="B87" s="162">
        <v>2.40053</v>
      </c>
      <c r="C87" s="163" t="s">
        <v>538</v>
      </c>
      <c r="D87" s="265"/>
      <c r="E87" s="265"/>
      <c r="F87" s="265"/>
      <c r="G87" s="265"/>
      <c r="H87" s="265"/>
      <c r="I87" s="265"/>
      <c r="J87" s="265"/>
      <c r="K87" s="265"/>
      <c r="L87" s="265"/>
      <c r="M87" s="265"/>
      <c r="N87" s="265"/>
      <c r="O87" s="265"/>
      <c r="P87" s="268">
        <f t="shared" si="6"/>
        <v>0</v>
      </c>
      <c r="Q87" s="262">
        <f t="shared" si="5"/>
        <v>0</v>
      </c>
      <c r="R87" s="264"/>
      <c r="S87" s="264"/>
      <c r="T87" s="264"/>
      <c r="U87" s="264"/>
      <c r="V87" s="264"/>
    </row>
    <row r="88" spans="1:22" ht="15">
      <c r="A88" s="254">
        <f t="shared" si="7"/>
        <v>77</v>
      </c>
      <c r="B88" s="162">
        <v>2.4304</v>
      </c>
      <c r="C88" s="163" t="s">
        <v>539</v>
      </c>
      <c r="D88" s="265"/>
      <c r="E88" s="265"/>
      <c r="F88" s="265"/>
      <c r="G88" s="265"/>
      <c r="H88" s="265"/>
      <c r="I88" s="265"/>
      <c r="J88" s="265"/>
      <c r="K88" s="265"/>
      <c r="L88" s="265"/>
      <c r="M88" s="265"/>
      <c r="N88" s="265"/>
      <c r="O88" s="265"/>
      <c r="P88" s="268">
        <f t="shared" si="6"/>
        <v>0</v>
      </c>
      <c r="Q88" s="262">
        <f t="shared" si="5"/>
        <v>0</v>
      </c>
      <c r="R88" s="264"/>
      <c r="S88" s="264"/>
      <c r="T88" s="264"/>
      <c r="U88" s="264"/>
      <c r="V88" s="264"/>
    </row>
    <row r="89" spans="1:22" ht="15">
      <c r="A89" s="254">
        <f t="shared" si="7"/>
        <v>78</v>
      </c>
      <c r="B89" s="162">
        <v>2.43044</v>
      </c>
      <c r="C89" s="163" t="s">
        <v>540</v>
      </c>
      <c r="D89" s="265"/>
      <c r="E89" s="265"/>
      <c r="F89" s="265"/>
      <c r="G89" s="265"/>
      <c r="H89" s="265"/>
      <c r="I89" s="265"/>
      <c r="J89" s="265"/>
      <c r="K89" s="265"/>
      <c r="L89" s="265"/>
      <c r="M89" s="265"/>
      <c r="N89" s="265"/>
      <c r="O89" s="265"/>
      <c r="P89" s="268">
        <f t="shared" si="6"/>
        <v>0</v>
      </c>
      <c r="Q89" s="262">
        <f t="shared" si="5"/>
        <v>0</v>
      </c>
      <c r="R89" s="264"/>
      <c r="S89" s="264"/>
      <c r="T89" s="264"/>
      <c r="U89" s="264"/>
      <c r="V89" s="264"/>
    </row>
    <row r="90" spans="1:22" ht="15">
      <c r="A90" s="254">
        <f t="shared" si="7"/>
        <v>79</v>
      </c>
      <c r="B90" s="162">
        <v>2.43135</v>
      </c>
      <c r="C90" s="163" t="s">
        <v>541</v>
      </c>
      <c r="D90" s="265"/>
      <c r="E90" s="265"/>
      <c r="F90" s="265"/>
      <c r="G90" s="265"/>
      <c r="H90" s="265"/>
      <c r="I90" s="265"/>
      <c r="J90" s="265"/>
      <c r="K90" s="265"/>
      <c r="L90" s="265"/>
      <c r="M90" s="265"/>
      <c r="N90" s="265"/>
      <c r="O90" s="265"/>
      <c r="P90" s="268">
        <f t="shared" si="6"/>
        <v>0</v>
      </c>
      <c r="Q90" s="262">
        <f t="shared" si="5"/>
        <v>0</v>
      </c>
      <c r="R90" s="264"/>
      <c r="S90" s="264"/>
      <c r="T90" s="264"/>
      <c r="U90" s="264"/>
      <c r="V90" s="264"/>
    </row>
    <row r="91" spans="1:22" ht="15">
      <c r="A91" s="254">
        <f t="shared" si="7"/>
        <v>80</v>
      </c>
      <c r="B91" s="162">
        <v>2.43136</v>
      </c>
      <c r="C91" s="163" t="s">
        <v>542</v>
      </c>
      <c r="D91" s="265"/>
      <c r="E91" s="265"/>
      <c r="F91" s="265"/>
      <c r="G91" s="265"/>
      <c r="H91" s="265"/>
      <c r="I91" s="265"/>
      <c r="J91" s="265"/>
      <c r="K91" s="265"/>
      <c r="L91" s="265"/>
      <c r="M91" s="265"/>
      <c r="N91" s="265"/>
      <c r="O91" s="265"/>
      <c r="P91" s="268">
        <f t="shared" si="6"/>
        <v>0</v>
      </c>
      <c r="Q91" s="262">
        <f t="shared" si="5"/>
        <v>0</v>
      </c>
      <c r="R91" s="264"/>
      <c r="S91" s="264"/>
      <c r="T91" s="264"/>
      <c r="U91" s="264"/>
      <c r="V91" s="264"/>
    </row>
    <row r="92" spans="1:22" ht="15.75">
      <c r="A92" s="388" t="s">
        <v>653</v>
      </c>
      <c r="B92" s="388"/>
      <c r="C92" s="388"/>
      <c r="D92" s="388"/>
      <c r="E92" s="388"/>
      <c r="F92" s="388"/>
      <c r="G92" s="388"/>
      <c r="H92" s="388"/>
      <c r="I92" s="388"/>
      <c r="J92" s="388"/>
      <c r="K92" s="388"/>
      <c r="L92" s="388"/>
      <c r="M92" s="388"/>
      <c r="N92" s="388"/>
      <c r="O92" s="388"/>
      <c r="P92" s="269">
        <f>SUM(P63:P91)</f>
        <v>0</v>
      </c>
      <c r="Q92" s="270">
        <f>SUM(Q63:Q91)</f>
        <v>0</v>
      </c>
      <c r="R92" s="264"/>
      <c r="S92" s="264"/>
      <c r="T92" s="264"/>
      <c r="U92" s="264"/>
      <c r="V92" s="264"/>
    </row>
    <row r="93" spans="1:22" ht="15">
      <c r="A93" s="387" t="s">
        <v>654</v>
      </c>
      <c r="B93" s="387"/>
      <c r="C93" s="387"/>
      <c r="D93" s="387"/>
      <c r="E93" s="387"/>
      <c r="F93" s="387"/>
      <c r="G93" s="387"/>
      <c r="H93" s="387"/>
      <c r="I93" s="387"/>
      <c r="J93" s="387"/>
      <c r="K93" s="387"/>
      <c r="L93" s="387"/>
      <c r="M93" s="387"/>
      <c r="N93" s="387"/>
      <c r="O93" s="387"/>
      <c r="P93" s="387"/>
      <c r="Q93" s="387"/>
      <c r="R93" s="264"/>
      <c r="S93" s="264"/>
      <c r="T93" s="264"/>
      <c r="U93" s="264"/>
      <c r="V93" s="264"/>
    </row>
    <row r="94" spans="1:22" ht="15">
      <c r="A94" s="389" t="s">
        <v>655</v>
      </c>
      <c r="B94" s="389"/>
      <c r="C94" s="389"/>
      <c r="D94" s="389"/>
      <c r="E94" s="389"/>
      <c r="F94" s="389"/>
      <c r="G94" s="389"/>
      <c r="H94" s="389"/>
      <c r="I94" s="389"/>
      <c r="J94" s="389"/>
      <c r="K94" s="389"/>
      <c r="L94" s="389"/>
      <c r="M94" s="389"/>
      <c r="N94" s="389"/>
      <c r="O94" s="389"/>
      <c r="P94" s="389"/>
      <c r="Q94" s="389"/>
      <c r="R94" s="264"/>
      <c r="S94" s="264"/>
      <c r="T94" s="264"/>
      <c r="U94" s="264"/>
      <c r="V94" s="264"/>
    </row>
    <row r="95" spans="1:22" ht="38.25">
      <c r="A95" s="254">
        <v>81</v>
      </c>
      <c r="B95" s="162">
        <v>2.3025</v>
      </c>
      <c r="C95" s="163" t="s">
        <v>543</v>
      </c>
      <c r="D95" s="265"/>
      <c r="E95" s="265"/>
      <c r="F95" s="265"/>
      <c r="G95" s="265"/>
      <c r="H95" s="265"/>
      <c r="I95" s="265"/>
      <c r="J95" s="265"/>
      <c r="K95" s="265"/>
      <c r="L95" s="265"/>
      <c r="M95" s="265"/>
      <c r="N95" s="265"/>
      <c r="O95" s="265"/>
      <c r="P95" s="268">
        <f>SUM(D95:O95)</f>
        <v>0</v>
      </c>
      <c r="Q95" s="262">
        <f>IF(P95&gt;=4,12+IF(P95&lt;13,(P95-4)*1.5,8*1.5),0)</f>
        <v>0</v>
      </c>
      <c r="R95" s="264"/>
      <c r="S95" s="264"/>
      <c r="T95" s="264"/>
      <c r="U95" s="264"/>
      <c r="V95" s="264"/>
    </row>
    <row r="96" spans="1:22" ht="25.5">
      <c r="A96" s="254">
        <f>+A95+1</f>
        <v>82</v>
      </c>
      <c r="B96" s="162">
        <v>2.50102</v>
      </c>
      <c r="C96" s="163" t="s">
        <v>544</v>
      </c>
      <c r="D96" s="265"/>
      <c r="E96" s="265"/>
      <c r="F96" s="265"/>
      <c r="G96" s="265"/>
      <c r="H96" s="265"/>
      <c r="I96" s="265"/>
      <c r="J96" s="265"/>
      <c r="K96" s="265"/>
      <c r="L96" s="265"/>
      <c r="M96" s="265"/>
      <c r="N96" s="265"/>
      <c r="O96" s="265"/>
      <c r="P96" s="268">
        <f>SUM(D96:O96)</f>
        <v>0</v>
      </c>
      <c r="Q96" s="262">
        <f>IF(P96&gt;=4,12+IF(P96&lt;13,(P96-4)*1.5,8*1.5),0)</f>
        <v>0</v>
      </c>
      <c r="R96" s="264"/>
      <c r="S96" s="264"/>
      <c r="T96" s="264"/>
      <c r="U96" s="264"/>
      <c r="V96" s="264"/>
    </row>
    <row r="97" spans="1:22" ht="15.75">
      <c r="A97" s="254"/>
      <c r="B97" s="162"/>
      <c r="C97" s="163"/>
      <c r="D97" s="265"/>
      <c r="E97" s="265"/>
      <c r="F97" s="265"/>
      <c r="G97" s="265"/>
      <c r="H97" s="265"/>
      <c r="I97" s="265"/>
      <c r="J97" s="265"/>
      <c r="K97" s="265"/>
      <c r="L97" s="265"/>
      <c r="M97" s="390" t="s">
        <v>656</v>
      </c>
      <c r="N97" s="390"/>
      <c r="O97" s="390"/>
      <c r="P97" s="272">
        <f>SUM(P95:P96)</f>
        <v>0</v>
      </c>
      <c r="Q97" s="273">
        <f>SUM(Q95:Q96)</f>
        <v>0</v>
      </c>
      <c r="R97" s="264"/>
      <c r="S97" s="264"/>
      <c r="T97" s="264"/>
      <c r="U97" s="264"/>
      <c r="V97" s="264"/>
    </row>
    <row r="98" spans="1:22" ht="15">
      <c r="A98" s="389" t="s">
        <v>657</v>
      </c>
      <c r="B98" s="386"/>
      <c r="C98" s="386"/>
      <c r="D98" s="386"/>
      <c r="E98" s="386"/>
      <c r="F98" s="386"/>
      <c r="G98" s="386"/>
      <c r="H98" s="386"/>
      <c r="I98" s="386"/>
      <c r="J98" s="386"/>
      <c r="K98" s="386"/>
      <c r="L98" s="386"/>
      <c r="R98" s="264"/>
      <c r="S98" s="264"/>
      <c r="T98" s="264"/>
      <c r="U98" s="264"/>
      <c r="V98" s="264"/>
    </row>
    <row r="99" spans="1:22" ht="25.5">
      <c r="A99" s="254">
        <f>+A96+1</f>
        <v>83</v>
      </c>
      <c r="B99" s="162">
        <v>2.31</v>
      </c>
      <c r="C99" s="163" t="s">
        <v>545</v>
      </c>
      <c r="D99" s="265"/>
      <c r="E99" s="265"/>
      <c r="F99" s="265"/>
      <c r="G99" s="265"/>
      <c r="H99" s="265"/>
      <c r="I99" s="265"/>
      <c r="J99" s="265"/>
      <c r="K99" s="265"/>
      <c r="L99" s="265"/>
      <c r="M99" s="265"/>
      <c r="N99" s="265"/>
      <c r="O99" s="265"/>
      <c r="P99" s="268">
        <f>SUM(D99:O99)</f>
        <v>0</v>
      </c>
      <c r="Q99" s="262">
        <f>IF(P99&gt;=4,12+IF(P99&lt;13,(P99-4)*1.5,8*1.5),0)</f>
        <v>0</v>
      </c>
      <c r="R99" s="264"/>
      <c r="S99" s="264"/>
      <c r="T99" s="264"/>
      <c r="U99" s="264"/>
      <c r="V99" s="264"/>
    </row>
    <row r="100" spans="1:22" ht="15.75">
      <c r="A100" s="254"/>
      <c r="B100" s="162"/>
      <c r="C100" s="163"/>
      <c r="D100" s="265"/>
      <c r="E100" s="265"/>
      <c r="F100" s="265"/>
      <c r="G100" s="265"/>
      <c r="H100" s="265"/>
      <c r="I100" s="265"/>
      <c r="J100" s="265"/>
      <c r="K100" s="265"/>
      <c r="L100" s="265"/>
      <c r="M100" s="391" t="s">
        <v>658</v>
      </c>
      <c r="N100" s="391"/>
      <c r="O100" s="391"/>
      <c r="P100" s="274">
        <f>SUM(P99:P99)</f>
        <v>0</v>
      </c>
      <c r="Q100" s="273">
        <f>SUM(Q99:Q99)</f>
        <v>0</v>
      </c>
      <c r="R100" s="264"/>
      <c r="S100" s="264"/>
      <c r="T100" s="264"/>
      <c r="U100" s="264"/>
      <c r="V100" s="264"/>
    </row>
    <row r="101" spans="1:22" ht="15">
      <c r="A101" s="389" t="s">
        <v>659</v>
      </c>
      <c r="B101" s="386"/>
      <c r="C101" s="386"/>
      <c r="D101" s="386"/>
      <c r="E101" s="386"/>
      <c r="F101" s="386"/>
      <c r="G101" s="386"/>
      <c r="H101" s="386"/>
      <c r="I101" s="386"/>
      <c r="J101" s="386"/>
      <c r="K101" s="386"/>
      <c r="L101" s="386"/>
      <c r="R101" s="264"/>
      <c r="S101" s="264"/>
      <c r="T101" s="264"/>
      <c r="U101" s="264"/>
      <c r="V101" s="264"/>
    </row>
    <row r="102" spans="1:22" ht="25.5">
      <c r="A102" s="254">
        <f>+A99+1</f>
        <v>84</v>
      </c>
      <c r="B102" s="275" t="s">
        <v>445</v>
      </c>
      <c r="C102" s="258" t="s">
        <v>660</v>
      </c>
      <c r="D102" s="265"/>
      <c r="E102" s="265"/>
      <c r="F102" s="265"/>
      <c r="G102" s="265"/>
      <c r="H102" s="265"/>
      <c r="I102" s="265"/>
      <c r="J102" s="265"/>
      <c r="K102" s="265"/>
      <c r="L102" s="265"/>
      <c r="M102" s="265"/>
      <c r="N102" s="265"/>
      <c r="O102" s="265"/>
      <c r="P102" s="268">
        <f>SUM(D102:O102)</f>
        <v>0</v>
      </c>
      <c r="Q102" s="262">
        <f>IF(P102&gt;=4,12+IF(P102&lt;13,(P102-4)*1.5,8*1.5),0)</f>
        <v>0</v>
      </c>
      <c r="R102" s="264"/>
      <c r="S102" s="264"/>
      <c r="T102" s="264"/>
      <c r="U102" s="264"/>
      <c r="V102" s="264"/>
    </row>
    <row r="103" spans="1:22" ht="15">
      <c r="A103" s="294">
        <f>+A102+1</f>
        <v>85</v>
      </c>
      <c r="B103" s="162">
        <v>2.51</v>
      </c>
      <c r="C103" s="163" t="s">
        <v>547</v>
      </c>
      <c r="D103" s="265"/>
      <c r="E103" s="265"/>
      <c r="F103" s="265"/>
      <c r="G103" s="265"/>
      <c r="H103" s="265"/>
      <c r="I103" s="265"/>
      <c r="J103" s="265"/>
      <c r="K103" s="265"/>
      <c r="L103" s="265"/>
      <c r="M103" s="265"/>
      <c r="N103" s="265"/>
      <c r="O103" s="265"/>
      <c r="P103" s="268">
        <f>SUM(D103:O103)</f>
        <v>0</v>
      </c>
      <c r="Q103" s="262">
        <f>IF(P103&gt;=4,12+IF(P103&lt;13,(P103-4)*1.5,8*1.5),0)</f>
        <v>0</v>
      </c>
      <c r="R103" s="264"/>
      <c r="S103" s="264"/>
      <c r="T103" s="264"/>
      <c r="U103" s="264"/>
      <c r="V103" s="264"/>
    </row>
    <row r="104" spans="1:22" ht="15">
      <c r="A104" s="294">
        <f>+A103+1</f>
        <v>86</v>
      </c>
      <c r="B104" s="162">
        <v>2.2701</v>
      </c>
      <c r="C104" s="163" t="s">
        <v>548</v>
      </c>
      <c r="D104" s="265"/>
      <c r="E104" s="265"/>
      <c r="F104" s="265"/>
      <c r="G104" s="265"/>
      <c r="H104" s="265"/>
      <c r="I104" s="265"/>
      <c r="J104" s="265"/>
      <c r="K104" s="265"/>
      <c r="L104" s="265"/>
      <c r="M104" s="265"/>
      <c r="N104" s="265"/>
      <c r="O104" s="265"/>
      <c r="P104" s="268">
        <f>SUM(D104:O104)</f>
        <v>0</v>
      </c>
      <c r="Q104" s="262">
        <f>IF(P104&gt;=4,12+IF(P104&lt;13,(P104-4)*1.5,8*1.5),0)</f>
        <v>0</v>
      </c>
      <c r="R104" s="264"/>
      <c r="S104" s="264"/>
      <c r="T104" s="264"/>
      <c r="U104" s="264"/>
      <c r="V104" s="264"/>
    </row>
    <row r="105" spans="1:22" ht="15.75">
      <c r="A105" s="254"/>
      <c r="B105" s="275"/>
      <c r="C105" s="258"/>
      <c r="D105" s="265"/>
      <c r="E105" s="265"/>
      <c r="F105" s="265"/>
      <c r="G105" s="265"/>
      <c r="H105" s="265"/>
      <c r="I105" s="265"/>
      <c r="J105" s="265"/>
      <c r="K105" s="265"/>
      <c r="L105" s="265"/>
      <c r="M105" s="391" t="s">
        <v>661</v>
      </c>
      <c r="N105" s="390"/>
      <c r="O105" s="390"/>
      <c r="P105" s="276">
        <f>SUM(P102:P104)</f>
        <v>0</v>
      </c>
      <c r="Q105" s="273">
        <f>SUM(Q102:Q104)</f>
        <v>0</v>
      </c>
      <c r="R105" s="264"/>
      <c r="S105" s="264"/>
      <c r="T105" s="264"/>
      <c r="U105" s="264"/>
      <c r="V105" s="264"/>
    </row>
    <row r="106" spans="1:22" ht="15">
      <c r="A106" s="389" t="s">
        <v>662</v>
      </c>
      <c r="B106" s="386"/>
      <c r="C106" s="386"/>
      <c r="D106" s="386"/>
      <c r="E106" s="386"/>
      <c r="F106" s="386"/>
      <c r="G106" s="386"/>
      <c r="H106" s="386"/>
      <c r="I106" s="386"/>
      <c r="J106" s="386"/>
      <c r="K106" s="386"/>
      <c r="L106" s="386"/>
      <c r="R106" s="264"/>
      <c r="S106" s="264"/>
      <c r="T106" s="264"/>
      <c r="U106" s="264"/>
      <c r="V106" s="264"/>
    </row>
    <row r="107" spans="1:22" ht="25.5">
      <c r="A107" s="254">
        <f>+A104+1</f>
        <v>87</v>
      </c>
      <c r="B107" s="162">
        <v>2.3074</v>
      </c>
      <c r="C107" s="163" t="s">
        <v>549</v>
      </c>
      <c r="D107" s="265"/>
      <c r="E107" s="265"/>
      <c r="F107" s="265"/>
      <c r="G107" s="265"/>
      <c r="H107" s="265"/>
      <c r="I107" s="265"/>
      <c r="J107" s="265"/>
      <c r="K107" s="265"/>
      <c r="L107" s="265"/>
      <c r="M107" s="265"/>
      <c r="N107" s="265"/>
      <c r="O107" s="265"/>
      <c r="P107" s="268">
        <f aca="true" t="shared" si="8" ref="P107:P112">SUM(D107:O107)</f>
        <v>0</v>
      </c>
      <c r="Q107" s="262">
        <f aca="true" t="shared" si="9" ref="Q107:Q112">IF(P107&gt;=4,12+IF(P107&lt;13,(P107-4)*1.5,8*1.5),0)</f>
        <v>0</v>
      </c>
      <c r="R107" s="264"/>
      <c r="S107" s="264"/>
      <c r="T107" s="264"/>
      <c r="U107" s="264"/>
      <c r="V107" s="264"/>
    </row>
    <row r="108" spans="1:22" ht="25.5">
      <c r="A108" s="294">
        <f>+A107+1</f>
        <v>88</v>
      </c>
      <c r="B108" s="162">
        <v>2.30701</v>
      </c>
      <c r="C108" s="163" t="s">
        <v>550</v>
      </c>
      <c r="D108" s="265"/>
      <c r="E108" s="265"/>
      <c r="F108" s="265"/>
      <c r="G108" s="265"/>
      <c r="H108" s="265"/>
      <c r="I108" s="265"/>
      <c r="J108" s="265"/>
      <c r="K108" s="265"/>
      <c r="L108" s="265"/>
      <c r="M108" s="265"/>
      <c r="N108" s="265"/>
      <c r="O108" s="265"/>
      <c r="P108" s="268">
        <f t="shared" si="8"/>
        <v>0</v>
      </c>
      <c r="Q108" s="262">
        <f t="shared" si="9"/>
        <v>0</v>
      </c>
      <c r="R108" s="264"/>
      <c r="S108" s="264"/>
      <c r="T108" s="264"/>
      <c r="U108" s="264"/>
      <c r="V108" s="264"/>
    </row>
    <row r="109" spans="1:22" ht="25.5">
      <c r="A109" s="294">
        <f>+A108+1</f>
        <v>89</v>
      </c>
      <c r="B109" s="162">
        <v>2.30741</v>
      </c>
      <c r="C109" s="163" t="s">
        <v>551</v>
      </c>
      <c r="D109" s="265"/>
      <c r="E109" s="265"/>
      <c r="F109" s="265"/>
      <c r="G109" s="265"/>
      <c r="H109" s="265"/>
      <c r="I109" s="265"/>
      <c r="J109" s="265"/>
      <c r="K109" s="265"/>
      <c r="L109" s="265"/>
      <c r="M109" s="265"/>
      <c r="N109" s="265"/>
      <c r="O109" s="265"/>
      <c r="P109" s="268">
        <f t="shared" si="8"/>
        <v>0</v>
      </c>
      <c r="Q109" s="262">
        <f t="shared" si="9"/>
        <v>0</v>
      </c>
      <c r="R109" s="264"/>
      <c r="S109" s="264"/>
      <c r="T109" s="264"/>
      <c r="U109" s="264"/>
      <c r="V109" s="264"/>
    </row>
    <row r="110" spans="1:22" ht="38.25">
      <c r="A110" s="294">
        <f>+A109+1</f>
        <v>90</v>
      </c>
      <c r="B110" s="162">
        <v>2.30643</v>
      </c>
      <c r="C110" s="163" t="s">
        <v>552</v>
      </c>
      <c r="D110" s="265"/>
      <c r="E110" s="265"/>
      <c r="F110" s="265"/>
      <c r="G110" s="265"/>
      <c r="H110" s="265"/>
      <c r="I110" s="265"/>
      <c r="J110" s="265"/>
      <c r="K110" s="265"/>
      <c r="L110" s="265"/>
      <c r="M110" s="265"/>
      <c r="N110" s="265"/>
      <c r="O110" s="265"/>
      <c r="P110" s="268">
        <f t="shared" si="8"/>
        <v>0</v>
      </c>
      <c r="Q110" s="262">
        <f t="shared" si="9"/>
        <v>0</v>
      </c>
      <c r="R110" s="264"/>
      <c r="S110" s="264"/>
      <c r="T110" s="264"/>
      <c r="U110" s="264"/>
      <c r="V110" s="264"/>
    </row>
    <row r="111" spans="1:22" ht="38.25">
      <c r="A111" s="294">
        <f>+A110+1</f>
        <v>91</v>
      </c>
      <c r="B111" s="162" t="s">
        <v>553</v>
      </c>
      <c r="C111" s="163" t="s">
        <v>554</v>
      </c>
      <c r="D111" s="265"/>
      <c r="E111" s="265"/>
      <c r="F111" s="265"/>
      <c r="G111" s="265"/>
      <c r="H111" s="265"/>
      <c r="I111" s="265"/>
      <c r="J111" s="265"/>
      <c r="K111" s="265"/>
      <c r="L111" s="265"/>
      <c r="M111" s="265"/>
      <c r="N111" s="265"/>
      <c r="O111" s="265"/>
      <c r="P111" s="268">
        <f t="shared" si="8"/>
        <v>0</v>
      </c>
      <c r="Q111" s="262">
        <f t="shared" si="9"/>
        <v>0</v>
      </c>
      <c r="R111" s="264"/>
      <c r="S111" s="264"/>
      <c r="T111" s="264"/>
      <c r="U111" s="264"/>
      <c r="V111" s="264"/>
    </row>
    <row r="112" spans="1:22" ht="38.25">
      <c r="A112" s="294">
        <f>+A111+1</f>
        <v>92</v>
      </c>
      <c r="B112" s="162">
        <v>2.50114</v>
      </c>
      <c r="C112" s="163" t="s">
        <v>555</v>
      </c>
      <c r="D112" s="265"/>
      <c r="E112" s="265"/>
      <c r="F112" s="265"/>
      <c r="G112" s="265"/>
      <c r="H112" s="265"/>
      <c r="I112" s="265"/>
      <c r="J112" s="265"/>
      <c r="K112" s="265"/>
      <c r="L112" s="265"/>
      <c r="M112" s="265"/>
      <c r="N112" s="265"/>
      <c r="O112" s="265"/>
      <c r="P112" s="268">
        <f t="shared" si="8"/>
        <v>0</v>
      </c>
      <c r="Q112" s="262">
        <f t="shared" si="9"/>
        <v>0</v>
      </c>
      <c r="R112" s="264"/>
      <c r="S112" s="264"/>
      <c r="T112" s="264"/>
      <c r="U112" s="264"/>
      <c r="V112" s="264"/>
    </row>
    <row r="113" spans="1:22" ht="15.75">
      <c r="A113" s="254"/>
      <c r="B113" s="162"/>
      <c r="C113" s="163"/>
      <c r="D113" s="265"/>
      <c r="E113" s="265"/>
      <c r="F113" s="265"/>
      <c r="G113" s="265"/>
      <c r="H113" s="265"/>
      <c r="I113" s="265"/>
      <c r="J113" s="265"/>
      <c r="K113" s="265"/>
      <c r="L113" s="265"/>
      <c r="M113" s="391" t="s">
        <v>663</v>
      </c>
      <c r="N113" s="391"/>
      <c r="O113" s="391"/>
      <c r="P113" s="276">
        <f>SUM(P107:P112)</f>
        <v>0</v>
      </c>
      <c r="Q113" s="273">
        <f>SUM(Q107:Q112)</f>
        <v>0</v>
      </c>
      <c r="R113" s="264"/>
      <c r="S113" s="264"/>
      <c r="T113" s="264"/>
      <c r="U113" s="264"/>
      <c r="V113" s="264"/>
    </row>
    <row r="114" spans="1:22" ht="15">
      <c r="A114" s="389" t="s">
        <v>664</v>
      </c>
      <c r="B114" s="386"/>
      <c r="C114" s="386"/>
      <c r="D114" s="386"/>
      <c r="E114" s="386"/>
      <c r="F114" s="386"/>
      <c r="G114" s="386"/>
      <c r="H114" s="386"/>
      <c r="I114" s="386"/>
      <c r="J114" s="386"/>
      <c r="K114" s="386"/>
      <c r="L114" s="386"/>
      <c r="R114" s="264"/>
      <c r="S114" s="264"/>
      <c r="T114" s="264"/>
      <c r="U114" s="264"/>
      <c r="V114" s="264"/>
    </row>
    <row r="115" spans="1:22" ht="25.5">
      <c r="A115" s="254">
        <v>93</v>
      </c>
      <c r="B115" s="162">
        <v>2.308</v>
      </c>
      <c r="C115" s="163" t="s">
        <v>556</v>
      </c>
      <c r="D115" s="265"/>
      <c r="E115" s="265"/>
      <c r="F115" s="265"/>
      <c r="G115" s="265"/>
      <c r="H115" s="265"/>
      <c r="I115" s="265"/>
      <c r="J115" s="265"/>
      <c r="K115" s="265"/>
      <c r="L115" s="265"/>
      <c r="M115" s="265"/>
      <c r="N115" s="265"/>
      <c r="O115" s="265"/>
      <c r="P115" s="268">
        <f>SUM(D115:O115)</f>
        <v>0</v>
      </c>
      <c r="Q115" s="262">
        <f>IF(P115&gt;=4,12+IF(P115&lt;13,(P115-4)*1.5,8*1.5),0)</f>
        <v>0</v>
      </c>
      <c r="R115" s="264"/>
      <c r="S115" s="264"/>
      <c r="T115" s="264"/>
      <c r="U115" s="264"/>
      <c r="V115" s="264"/>
    </row>
    <row r="116" spans="1:22" ht="15.75">
      <c r="A116" s="254"/>
      <c r="B116" s="162"/>
      <c r="C116" s="163"/>
      <c r="D116" s="265"/>
      <c r="E116" s="265"/>
      <c r="F116" s="265"/>
      <c r="G116" s="265"/>
      <c r="H116" s="265"/>
      <c r="I116" s="265"/>
      <c r="J116" s="265"/>
      <c r="K116" s="265"/>
      <c r="L116" s="265"/>
      <c r="M116" s="391" t="s">
        <v>665</v>
      </c>
      <c r="N116" s="391"/>
      <c r="O116" s="391"/>
      <c r="P116" s="276">
        <f>SUM(P115:P115)</f>
        <v>0</v>
      </c>
      <c r="Q116" s="273">
        <f>SUM(Q115:Q115)</f>
        <v>0</v>
      </c>
      <c r="R116" s="264"/>
      <c r="S116" s="264"/>
      <c r="T116" s="264"/>
      <c r="U116" s="264"/>
      <c r="V116" s="264"/>
    </row>
    <row r="117" spans="1:22" ht="15">
      <c r="A117" s="389" t="s">
        <v>666</v>
      </c>
      <c r="B117" s="386"/>
      <c r="C117" s="386"/>
      <c r="D117" s="386"/>
      <c r="E117" s="386"/>
      <c r="F117" s="386"/>
      <c r="G117" s="386"/>
      <c r="H117" s="386"/>
      <c r="I117" s="386"/>
      <c r="J117" s="386"/>
      <c r="K117" s="386"/>
      <c r="L117" s="386"/>
      <c r="R117" s="264"/>
      <c r="S117" s="264"/>
      <c r="T117" s="264"/>
      <c r="U117" s="264"/>
      <c r="V117" s="264"/>
    </row>
    <row r="118" spans="1:22" ht="38.25">
      <c r="A118" s="294">
        <v>94</v>
      </c>
      <c r="B118" s="162">
        <v>2.3022</v>
      </c>
      <c r="C118" s="163" t="s">
        <v>690</v>
      </c>
      <c r="D118" s="265"/>
      <c r="E118" s="265"/>
      <c r="F118" s="265"/>
      <c r="G118" s="265"/>
      <c r="H118" s="265"/>
      <c r="I118" s="265"/>
      <c r="J118" s="265"/>
      <c r="K118" s="265"/>
      <c r="L118" s="265"/>
      <c r="M118" s="265"/>
      <c r="N118" s="265"/>
      <c r="O118" s="265"/>
      <c r="P118" s="268">
        <f>SUM(D118:O118)</f>
        <v>0</v>
      </c>
      <c r="Q118" s="262">
        <f>IF(P118&gt;=4,12+IF(P118&lt;13,(P118-4)*1.5,8*1.5),0)</f>
        <v>0</v>
      </c>
      <c r="R118" s="264"/>
      <c r="S118" s="264"/>
      <c r="T118" s="264"/>
      <c r="U118" s="264"/>
      <c r="V118" s="264"/>
    </row>
    <row r="119" spans="1:22" ht="15.75">
      <c r="A119" s="254"/>
      <c r="B119" s="162"/>
      <c r="C119" s="163"/>
      <c r="D119" s="265"/>
      <c r="E119" s="265"/>
      <c r="F119" s="265"/>
      <c r="G119" s="265"/>
      <c r="H119" s="265"/>
      <c r="I119" s="265"/>
      <c r="J119" s="265"/>
      <c r="K119" s="265"/>
      <c r="L119" s="265"/>
      <c r="M119" s="392" t="s">
        <v>667</v>
      </c>
      <c r="N119" s="386"/>
      <c r="O119" s="386"/>
      <c r="P119" s="276">
        <f>SUM(P118:P118)</f>
        <v>0</v>
      </c>
      <c r="Q119" s="273">
        <f>SUM(Q118:Q118)</f>
        <v>0</v>
      </c>
      <c r="R119" s="264"/>
      <c r="S119" s="264"/>
      <c r="T119" s="264"/>
      <c r="U119" s="264"/>
      <c r="V119" s="264"/>
    </row>
    <row r="120" spans="1:22" ht="15">
      <c r="A120" s="389" t="s">
        <v>668</v>
      </c>
      <c r="B120" s="386"/>
      <c r="C120" s="386"/>
      <c r="D120" s="386"/>
      <c r="E120" s="386"/>
      <c r="F120" s="386"/>
      <c r="G120" s="386"/>
      <c r="H120" s="386"/>
      <c r="I120" s="386"/>
      <c r="J120" s="386"/>
      <c r="K120" s="386"/>
      <c r="L120" s="386"/>
      <c r="R120" s="264"/>
      <c r="S120" s="264"/>
      <c r="T120" s="264"/>
      <c r="U120" s="264"/>
      <c r="V120" s="264"/>
    </row>
    <row r="121" spans="1:22" ht="38.25">
      <c r="A121" s="294">
        <v>95</v>
      </c>
      <c r="B121" s="162">
        <v>2.304</v>
      </c>
      <c r="C121" s="163" t="s">
        <v>558</v>
      </c>
      <c r="D121" s="265"/>
      <c r="E121" s="265"/>
      <c r="F121" s="265"/>
      <c r="G121" s="265"/>
      <c r="H121" s="265"/>
      <c r="I121" s="265"/>
      <c r="J121" s="265"/>
      <c r="K121" s="265"/>
      <c r="L121" s="265"/>
      <c r="M121" s="265"/>
      <c r="N121" s="265"/>
      <c r="O121" s="265"/>
      <c r="P121" s="268">
        <f>SUM(D121:O121)</f>
        <v>0</v>
      </c>
      <c r="Q121" s="262">
        <f>IF(P121&gt;=4,12+IF(P121&lt;13,(P121-4)*1.5,8*1.5),0)</f>
        <v>0</v>
      </c>
      <c r="R121" s="264"/>
      <c r="S121" s="264"/>
      <c r="T121" s="264"/>
      <c r="U121" s="264"/>
      <c r="V121" s="264"/>
    </row>
    <row r="122" spans="1:22" ht="15.75">
      <c r="A122" s="254"/>
      <c r="B122" s="162"/>
      <c r="C122" s="163"/>
      <c r="D122" s="265"/>
      <c r="E122" s="265"/>
      <c r="F122" s="265"/>
      <c r="G122" s="265"/>
      <c r="H122" s="265"/>
      <c r="I122" s="265"/>
      <c r="J122" s="265"/>
      <c r="K122" s="265"/>
      <c r="L122" s="265"/>
      <c r="M122" s="392" t="s">
        <v>669</v>
      </c>
      <c r="N122" s="386"/>
      <c r="O122" s="386"/>
      <c r="P122" s="276">
        <f>SUM(P121:P121)</f>
        <v>0</v>
      </c>
      <c r="Q122" s="273">
        <f>SUM(Q121:Q121)</f>
        <v>0</v>
      </c>
      <c r="R122" s="264"/>
      <c r="S122" s="264"/>
      <c r="T122" s="264"/>
      <c r="U122" s="264"/>
      <c r="V122" s="264"/>
    </row>
    <row r="123" spans="1:22" ht="15">
      <c r="A123" s="389" t="s">
        <v>670</v>
      </c>
      <c r="B123" s="386"/>
      <c r="C123" s="386"/>
      <c r="D123" s="386"/>
      <c r="E123" s="386"/>
      <c r="F123" s="386"/>
      <c r="G123" s="386"/>
      <c r="H123" s="386"/>
      <c r="I123" s="386"/>
      <c r="J123" s="386"/>
      <c r="K123" s="386"/>
      <c r="L123" s="386"/>
      <c r="R123" s="264"/>
      <c r="S123" s="264"/>
      <c r="T123" s="264"/>
      <c r="U123" s="264"/>
      <c r="V123" s="264"/>
    </row>
    <row r="124" spans="1:22" ht="38.25">
      <c r="A124" s="254">
        <f>+A121+1</f>
        <v>96</v>
      </c>
      <c r="B124" s="162">
        <v>2.304</v>
      </c>
      <c r="C124" s="163" t="s">
        <v>671</v>
      </c>
      <c r="D124" s="265"/>
      <c r="E124" s="265"/>
      <c r="F124" s="265"/>
      <c r="G124" s="265"/>
      <c r="H124" s="265"/>
      <c r="I124" s="265"/>
      <c r="J124" s="265"/>
      <c r="K124" s="265"/>
      <c r="L124" s="265"/>
      <c r="M124" s="265"/>
      <c r="N124" s="265"/>
      <c r="O124" s="265"/>
      <c r="P124" s="268">
        <f>SUM(D124:O124)</f>
        <v>0</v>
      </c>
      <c r="Q124" s="262">
        <f>IF(P124&gt;=4,12+IF(P124&lt;13,(P124-4)*1.5,8*1.5),0)</f>
        <v>0</v>
      </c>
      <c r="R124" s="264"/>
      <c r="S124" s="264"/>
      <c r="T124" s="264"/>
      <c r="U124" s="264"/>
      <c r="V124" s="264"/>
    </row>
    <row r="125" spans="1:22" ht="15.75">
      <c r="A125" s="254"/>
      <c r="B125" s="162"/>
      <c r="C125" s="163"/>
      <c r="D125" s="265"/>
      <c r="E125" s="265"/>
      <c r="F125" s="265"/>
      <c r="G125" s="265"/>
      <c r="H125" s="265"/>
      <c r="I125" s="265"/>
      <c r="J125" s="265"/>
      <c r="K125" s="265"/>
      <c r="L125" s="265"/>
      <c r="M125" s="392" t="s">
        <v>672</v>
      </c>
      <c r="N125" s="386"/>
      <c r="O125" s="386"/>
      <c r="P125" s="276">
        <f>SUM(P124:P124)</f>
        <v>0</v>
      </c>
      <c r="Q125" s="273">
        <f>SUM(Q124:Q124)</f>
        <v>0</v>
      </c>
      <c r="R125" s="264"/>
      <c r="S125" s="264"/>
      <c r="T125" s="264"/>
      <c r="U125" s="264"/>
      <c r="V125" s="264"/>
    </row>
    <row r="126" spans="1:22" ht="15">
      <c r="A126" s="389" t="s">
        <v>673</v>
      </c>
      <c r="B126" s="386"/>
      <c r="C126" s="386"/>
      <c r="D126" s="386"/>
      <c r="E126" s="386"/>
      <c r="F126" s="386"/>
      <c r="G126" s="386"/>
      <c r="H126" s="386"/>
      <c r="I126" s="386"/>
      <c r="J126" s="386"/>
      <c r="K126" s="386"/>
      <c r="L126" s="386"/>
      <c r="R126" s="264"/>
      <c r="S126" s="264"/>
      <c r="T126" s="264"/>
      <c r="U126" s="264"/>
      <c r="V126" s="264"/>
    </row>
    <row r="127" spans="1:22" ht="38.25">
      <c r="A127" s="294">
        <v>97</v>
      </c>
      <c r="B127" s="162">
        <v>2.501202</v>
      </c>
      <c r="C127" s="163" t="s">
        <v>561</v>
      </c>
      <c r="D127" s="265"/>
      <c r="E127" s="265"/>
      <c r="F127" s="265"/>
      <c r="G127" s="265"/>
      <c r="H127" s="265"/>
      <c r="I127" s="265"/>
      <c r="J127" s="265"/>
      <c r="K127" s="265"/>
      <c r="L127" s="265"/>
      <c r="M127" s="265"/>
      <c r="N127" s="265"/>
      <c r="O127" s="265"/>
      <c r="P127" s="268">
        <f>SUM(D127:O127)</f>
        <v>0</v>
      </c>
      <c r="Q127" s="262">
        <f>IF(P127&gt;=4,12+IF(P127&lt;13,(P127-4)*1.5,8*1.5),0)</f>
        <v>0</v>
      </c>
      <c r="R127" s="264"/>
      <c r="S127" s="264"/>
      <c r="T127" s="264"/>
      <c r="U127" s="264"/>
      <c r="V127" s="264"/>
    </row>
    <row r="128" spans="1:22" ht="38.25">
      <c r="A128" s="254">
        <f>+A127+1</f>
        <v>98</v>
      </c>
      <c r="B128" s="162">
        <v>2.501202</v>
      </c>
      <c r="C128" s="163" t="s">
        <v>674</v>
      </c>
      <c r="D128" s="265"/>
      <c r="E128" s="265"/>
      <c r="F128" s="265"/>
      <c r="G128" s="265"/>
      <c r="H128" s="265"/>
      <c r="I128" s="265"/>
      <c r="J128" s="265"/>
      <c r="K128" s="265"/>
      <c r="L128" s="265"/>
      <c r="M128" s="265"/>
      <c r="N128" s="265"/>
      <c r="O128" s="265"/>
      <c r="P128" s="268">
        <f>SUM(D128:O128)</f>
        <v>0</v>
      </c>
      <c r="Q128" s="262">
        <f>IF(P128&gt;=4,12+IF(P128&lt;13,(P128-4)*1.5,8*1.5),0)</f>
        <v>0</v>
      </c>
      <c r="R128" s="264"/>
      <c r="S128" s="264"/>
      <c r="T128" s="264"/>
      <c r="U128" s="264"/>
      <c r="V128" s="264"/>
    </row>
    <row r="129" spans="1:22" ht="15.75">
      <c r="A129" s="254"/>
      <c r="B129" s="162"/>
      <c r="C129" s="163"/>
      <c r="D129" s="265"/>
      <c r="E129" s="265"/>
      <c r="F129" s="265"/>
      <c r="G129" s="265"/>
      <c r="H129" s="265"/>
      <c r="I129" s="265"/>
      <c r="J129" s="265"/>
      <c r="K129" s="265"/>
      <c r="L129" s="265"/>
      <c r="M129" s="392" t="s">
        <v>675</v>
      </c>
      <c r="N129" s="386"/>
      <c r="O129" s="386"/>
      <c r="P129" s="276">
        <f>SUM(P127:P128)</f>
        <v>0</v>
      </c>
      <c r="Q129" s="273">
        <f>SUM(Q127:Q128)</f>
        <v>0</v>
      </c>
      <c r="R129" s="264"/>
      <c r="S129" s="264"/>
      <c r="T129" s="264"/>
      <c r="U129" s="264"/>
      <c r="V129" s="264"/>
    </row>
    <row r="130" spans="1:22" ht="15">
      <c r="A130" s="389" t="s">
        <v>676</v>
      </c>
      <c r="B130" s="386"/>
      <c r="C130" s="386"/>
      <c r="D130" s="386"/>
      <c r="E130" s="386"/>
      <c r="F130" s="386"/>
      <c r="G130" s="386"/>
      <c r="H130" s="386"/>
      <c r="I130" s="386"/>
      <c r="J130" s="386"/>
      <c r="K130" s="386"/>
      <c r="L130" s="386"/>
      <c r="R130" s="264"/>
      <c r="S130" s="264"/>
      <c r="T130" s="264"/>
      <c r="U130" s="264"/>
      <c r="V130" s="264"/>
    </row>
    <row r="131" spans="1:22" ht="15">
      <c r="A131" s="254">
        <f>+A128+1</f>
        <v>99</v>
      </c>
      <c r="B131" s="162">
        <v>2.313</v>
      </c>
      <c r="C131" s="163" t="s">
        <v>562</v>
      </c>
      <c r="D131" s="265"/>
      <c r="E131" s="265"/>
      <c r="F131" s="265"/>
      <c r="G131" s="265"/>
      <c r="H131" s="265"/>
      <c r="I131" s="265"/>
      <c r="J131" s="265"/>
      <c r="K131" s="265"/>
      <c r="L131" s="265"/>
      <c r="M131" s="265"/>
      <c r="N131" s="265"/>
      <c r="O131" s="265"/>
      <c r="P131" s="268">
        <f>SUM(D131:O131)</f>
        <v>0</v>
      </c>
      <c r="Q131" s="262">
        <f>IF(P131&gt;=4,12+IF(P131&lt;13,(P131-4)*1.5,8*1.5),0)</f>
        <v>0</v>
      </c>
      <c r="R131" s="264"/>
      <c r="S131" s="264"/>
      <c r="T131" s="264"/>
      <c r="U131" s="264"/>
      <c r="V131" s="264"/>
    </row>
    <row r="132" spans="1:22" ht="15">
      <c r="A132" s="254">
        <f>+A131+1</f>
        <v>100</v>
      </c>
      <c r="B132" s="162">
        <v>2.502</v>
      </c>
      <c r="C132" s="163" t="s">
        <v>563</v>
      </c>
      <c r="D132" s="265"/>
      <c r="E132" s="265"/>
      <c r="F132" s="265"/>
      <c r="G132" s="265"/>
      <c r="H132" s="265"/>
      <c r="I132" s="265"/>
      <c r="J132" s="265"/>
      <c r="K132" s="265"/>
      <c r="L132" s="265"/>
      <c r="M132" s="265"/>
      <c r="N132" s="265"/>
      <c r="O132" s="265"/>
      <c r="P132" s="268">
        <f>SUM(D132:O132)</f>
        <v>0</v>
      </c>
      <c r="Q132" s="262">
        <f>IF(P132&gt;=4,12+IF(P132&lt;13,(P132-4)*1.5,8*1.5),0)</f>
        <v>0</v>
      </c>
      <c r="R132" s="264"/>
      <c r="S132" s="264"/>
      <c r="T132" s="264"/>
      <c r="U132" s="264"/>
      <c r="V132" s="264"/>
    </row>
    <row r="133" spans="1:22" ht="16.5">
      <c r="A133" s="254"/>
      <c r="B133" s="275"/>
      <c r="C133" s="393" t="s">
        <v>677</v>
      </c>
      <c r="D133" s="394"/>
      <c r="E133" s="394"/>
      <c r="F133" s="394"/>
      <c r="G133" s="394"/>
      <c r="H133" s="394"/>
      <c r="I133" s="394"/>
      <c r="J133" s="394"/>
      <c r="K133" s="394"/>
      <c r="L133" s="394"/>
      <c r="M133" s="394"/>
      <c r="N133" s="394"/>
      <c r="O133" s="394"/>
      <c r="P133" s="277">
        <f>SUM(P131:P132)</f>
        <v>0</v>
      </c>
      <c r="Q133" s="278">
        <f>SUM(Q131:Q132)</f>
        <v>0</v>
      </c>
      <c r="R133" s="264"/>
      <c r="S133" s="264"/>
      <c r="T133" s="264"/>
      <c r="U133" s="264"/>
      <c r="V133" s="264"/>
    </row>
    <row r="134" spans="1:22" s="282" customFormat="1" ht="20.25">
      <c r="A134" s="395" t="s">
        <v>678</v>
      </c>
      <c r="B134" s="396"/>
      <c r="C134" s="396"/>
      <c r="D134" s="396"/>
      <c r="E134" s="396"/>
      <c r="F134" s="396"/>
      <c r="G134" s="396"/>
      <c r="H134" s="396"/>
      <c r="I134" s="396"/>
      <c r="J134" s="396"/>
      <c r="K134" s="396"/>
      <c r="L134" s="396"/>
      <c r="M134" s="396"/>
      <c r="N134" s="396"/>
      <c r="O134" s="396"/>
      <c r="P134" s="279">
        <f>+P97+P100+P105+P113+P116+P119+P122+P125+P129+P133</f>
        <v>0</v>
      </c>
      <c r="Q134" s="280">
        <f>+Q97+Q100+Q105+Q113+Q116+Q119+Q122+Q125+Q129+Q133</f>
        <v>0</v>
      </c>
      <c r="R134" s="281"/>
      <c r="S134" s="281"/>
      <c r="T134" s="281"/>
      <c r="U134" s="281"/>
      <c r="V134" s="281"/>
    </row>
    <row r="135" spans="1:22" ht="15">
      <c r="A135" s="387" t="s">
        <v>679</v>
      </c>
      <c r="B135" s="387"/>
      <c r="C135" s="387"/>
      <c r="D135" s="387"/>
      <c r="E135" s="387"/>
      <c r="F135" s="387"/>
      <c r="G135" s="387"/>
      <c r="H135" s="387"/>
      <c r="I135" s="387"/>
      <c r="J135" s="387"/>
      <c r="K135" s="387"/>
      <c r="L135" s="387"/>
      <c r="M135" s="387"/>
      <c r="N135" s="387"/>
      <c r="O135" s="387"/>
      <c r="P135" s="387"/>
      <c r="Q135" s="387"/>
      <c r="R135" s="264"/>
      <c r="S135" s="264"/>
      <c r="T135" s="264"/>
      <c r="U135" s="264"/>
      <c r="V135" s="264"/>
    </row>
    <row r="136" spans="1:22" ht="25.5">
      <c r="A136" s="254">
        <f>+A132+1</f>
        <v>101</v>
      </c>
      <c r="B136" s="162">
        <v>2.90211</v>
      </c>
      <c r="C136" s="163" t="s">
        <v>564</v>
      </c>
      <c r="D136" s="265"/>
      <c r="E136" s="265"/>
      <c r="F136" s="265"/>
      <c r="G136" s="265"/>
      <c r="H136" s="265"/>
      <c r="I136" s="265"/>
      <c r="J136" s="265"/>
      <c r="K136" s="265"/>
      <c r="L136" s="265"/>
      <c r="M136" s="265"/>
      <c r="N136" s="265"/>
      <c r="O136" s="265"/>
      <c r="P136" s="268">
        <f aca="true" t="shared" si="10" ref="P136:P143">SUM(D136:O136)</f>
        <v>0</v>
      </c>
      <c r="Q136" s="262">
        <f>IF(P136&gt;=4,12+IF(P136&lt;13,(P136-4)*1.5,8*1.5),0)</f>
        <v>0</v>
      </c>
      <c r="R136" s="264"/>
      <c r="S136" s="264"/>
      <c r="T136" s="264"/>
      <c r="U136" s="264"/>
      <c r="V136" s="264"/>
    </row>
    <row r="137" spans="1:22" ht="25.5">
      <c r="A137" s="254">
        <f>+A136+1</f>
        <v>102</v>
      </c>
      <c r="B137" s="162">
        <v>2.90212</v>
      </c>
      <c r="C137" s="163" t="s">
        <v>565</v>
      </c>
      <c r="D137" s="265"/>
      <c r="E137" s="265"/>
      <c r="F137" s="265"/>
      <c r="G137" s="265"/>
      <c r="H137" s="265"/>
      <c r="I137" s="265"/>
      <c r="J137" s="265"/>
      <c r="K137" s="265"/>
      <c r="L137" s="265"/>
      <c r="M137" s="265"/>
      <c r="N137" s="265"/>
      <c r="O137" s="265"/>
      <c r="P137" s="268">
        <f t="shared" si="10"/>
        <v>0</v>
      </c>
      <c r="Q137" s="262">
        <f aca="true" t="shared" si="11" ref="Q137:Q143">IF(P137&gt;=4,12+IF(P137&lt;13,(P137-4)*1.5,8*1.5),0)</f>
        <v>0</v>
      </c>
      <c r="R137" s="264"/>
      <c r="S137" s="264"/>
      <c r="T137" s="264"/>
      <c r="U137" s="264"/>
      <c r="V137" s="264"/>
    </row>
    <row r="138" spans="1:22" ht="25.5">
      <c r="A138" s="254">
        <f aca="true" t="shared" si="12" ref="A138:A143">+A137+1</f>
        <v>103</v>
      </c>
      <c r="B138" s="162">
        <v>2.90101</v>
      </c>
      <c r="C138" s="163" t="s">
        <v>566</v>
      </c>
      <c r="D138" s="265"/>
      <c r="E138" s="265"/>
      <c r="F138" s="265"/>
      <c r="G138" s="265"/>
      <c r="H138" s="265"/>
      <c r="I138" s="265"/>
      <c r="J138" s="265"/>
      <c r="K138" s="265"/>
      <c r="L138" s="265"/>
      <c r="M138" s="265"/>
      <c r="N138" s="265"/>
      <c r="O138" s="265"/>
      <c r="P138" s="268">
        <f t="shared" si="10"/>
        <v>0</v>
      </c>
      <c r="Q138" s="262">
        <f t="shared" si="11"/>
        <v>0</v>
      </c>
      <c r="R138" s="264"/>
      <c r="S138" s="264"/>
      <c r="T138" s="264"/>
      <c r="U138" s="264"/>
      <c r="V138" s="264"/>
    </row>
    <row r="139" spans="1:22" ht="25.5">
      <c r="A139" s="254">
        <f t="shared" si="12"/>
        <v>104</v>
      </c>
      <c r="B139" s="162">
        <v>2.90102</v>
      </c>
      <c r="C139" s="163" t="s">
        <v>567</v>
      </c>
      <c r="D139" s="265"/>
      <c r="E139" s="265"/>
      <c r="F139" s="265"/>
      <c r="G139" s="265"/>
      <c r="H139" s="265"/>
      <c r="I139" s="265"/>
      <c r="J139" s="265"/>
      <c r="K139" s="265"/>
      <c r="L139" s="265"/>
      <c r="M139" s="265"/>
      <c r="N139" s="265"/>
      <c r="O139" s="265"/>
      <c r="P139" s="268">
        <f t="shared" si="10"/>
        <v>0</v>
      </c>
      <c r="Q139" s="262">
        <f t="shared" si="11"/>
        <v>0</v>
      </c>
      <c r="R139" s="264"/>
      <c r="S139" s="264"/>
      <c r="T139" s="264"/>
      <c r="U139" s="264"/>
      <c r="V139" s="264"/>
    </row>
    <row r="140" spans="1:22" ht="15">
      <c r="A140" s="254">
        <f t="shared" si="12"/>
        <v>105</v>
      </c>
      <c r="B140" s="162">
        <v>2.903</v>
      </c>
      <c r="C140" s="163" t="s">
        <v>568</v>
      </c>
      <c r="D140" s="265"/>
      <c r="E140" s="265"/>
      <c r="F140" s="265"/>
      <c r="G140" s="265"/>
      <c r="H140" s="265"/>
      <c r="I140" s="265"/>
      <c r="J140" s="265"/>
      <c r="K140" s="265"/>
      <c r="L140" s="265"/>
      <c r="M140" s="265"/>
      <c r="N140" s="265"/>
      <c r="O140" s="265"/>
      <c r="P140" s="268">
        <f t="shared" si="10"/>
        <v>0</v>
      </c>
      <c r="Q140" s="262">
        <f t="shared" si="11"/>
        <v>0</v>
      </c>
      <c r="R140" s="264"/>
      <c r="S140" s="264"/>
      <c r="T140" s="264"/>
      <c r="U140" s="264"/>
      <c r="V140" s="264"/>
    </row>
    <row r="141" spans="1:22" ht="25.5">
      <c r="A141" s="254">
        <f t="shared" si="12"/>
        <v>106</v>
      </c>
      <c r="B141" s="162">
        <v>2.9022</v>
      </c>
      <c r="C141" s="163" t="s">
        <v>569</v>
      </c>
      <c r="D141" s="265"/>
      <c r="E141" s="265"/>
      <c r="F141" s="265"/>
      <c r="G141" s="265"/>
      <c r="H141" s="265"/>
      <c r="I141" s="265"/>
      <c r="J141" s="265"/>
      <c r="K141" s="265"/>
      <c r="L141" s="265"/>
      <c r="M141" s="265"/>
      <c r="N141" s="265"/>
      <c r="O141" s="265"/>
      <c r="P141" s="268">
        <f t="shared" si="10"/>
        <v>0</v>
      </c>
      <c r="Q141" s="262">
        <f t="shared" si="11"/>
        <v>0</v>
      </c>
      <c r="R141" s="264"/>
      <c r="S141" s="264"/>
      <c r="T141" s="264"/>
      <c r="U141" s="264"/>
      <c r="V141" s="264"/>
    </row>
    <row r="142" spans="1:22" ht="25.5">
      <c r="A142" s="254">
        <f t="shared" si="12"/>
        <v>107</v>
      </c>
      <c r="B142" s="162">
        <v>2.916</v>
      </c>
      <c r="C142" s="163" t="s">
        <v>570</v>
      </c>
      <c r="D142" s="265"/>
      <c r="E142" s="265"/>
      <c r="F142" s="265"/>
      <c r="G142" s="265"/>
      <c r="H142" s="265"/>
      <c r="I142" s="265"/>
      <c r="J142" s="265"/>
      <c r="K142" s="265"/>
      <c r="L142" s="265"/>
      <c r="M142" s="265"/>
      <c r="N142" s="265"/>
      <c r="O142" s="265"/>
      <c r="P142" s="268">
        <f t="shared" si="10"/>
        <v>0</v>
      </c>
      <c r="Q142" s="262">
        <f t="shared" si="11"/>
        <v>0</v>
      </c>
      <c r="R142" s="264"/>
      <c r="S142" s="264"/>
      <c r="T142" s="264"/>
      <c r="U142" s="264"/>
      <c r="V142" s="264"/>
    </row>
    <row r="143" spans="1:22" ht="15">
      <c r="A143" s="254">
        <f t="shared" si="12"/>
        <v>108</v>
      </c>
      <c r="B143" s="162">
        <v>2.9025</v>
      </c>
      <c r="C143" s="163" t="s">
        <v>571</v>
      </c>
      <c r="D143" s="265"/>
      <c r="E143" s="265"/>
      <c r="F143" s="265"/>
      <c r="G143" s="265"/>
      <c r="H143" s="265"/>
      <c r="I143" s="265"/>
      <c r="J143" s="265"/>
      <c r="K143" s="265"/>
      <c r="L143" s="265"/>
      <c r="M143" s="265"/>
      <c r="N143" s="265"/>
      <c r="O143" s="265"/>
      <c r="P143" s="268">
        <f t="shared" si="10"/>
        <v>0</v>
      </c>
      <c r="Q143" s="262">
        <f t="shared" si="11"/>
        <v>0</v>
      </c>
      <c r="R143" s="264"/>
      <c r="S143" s="264"/>
      <c r="T143" s="264"/>
      <c r="U143" s="264"/>
      <c r="V143" s="264"/>
    </row>
    <row r="144" spans="1:22" ht="15">
      <c r="A144" s="283"/>
      <c r="B144" s="283"/>
      <c r="C144" s="394" t="s">
        <v>680</v>
      </c>
      <c r="D144" s="394"/>
      <c r="E144" s="394"/>
      <c r="F144" s="394"/>
      <c r="G144" s="394"/>
      <c r="H144" s="394"/>
      <c r="I144" s="394"/>
      <c r="J144" s="394"/>
      <c r="K144" s="394"/>
      <c r="L144" s="394"/>
      <c r="M144" s="394"/>
      <c r="N144" s="394"/>
      <c r="O144" s="394"/>
      <c r="P144" s="284">
        <f>SUM(P136:P143)</f>
        <v>0</v>
      </c>
      <c r="Q144" s="285">
        <f>SUM(Q136:Q143)</f>
        <v>0</v>
      </c>
      <c r="R144" s="264"/>
      <c r="S144" s="264"/>
      <c r="T144" s="264"/>
      <c r="U144" s="264"/>
      <c r="V144" s="264"/>
    </row>
    <row r="145" ht="15">
      <c r="Q145" s="244">
        <f>+Q144-'[2]Criteriul 2b-intercomparare'!L127-'[2]Criteriul 2b-intercomparare'!T127</f>
        <v>0</v>
      </c>
    </row>
    <row r="146" spans="3:7" ht="38.25">
      <c r="C146" s="283" t="s">
        <v>681</v>
      </c>
      <c r="D146" s="254" t="s">
        <v>640</v>
      </c>
      <c r="E146" s="254" t="s">
        <v>641</v>
      </c>
      <c r="F146" s="254"/>
      <c r="G146" s="254"/>
    </row>
    <row r="147" spans="3:7" ht="15">
      <c r="C147" s="286" t="s">
        <v>100</v>
      </c>
      <c r="D147" s="287">
        <f>P18</f>
        <v>0</v>
      </c>
      <c r="E147" s="288">
        <f>Q18</f>
        <v>0</v>
      </c>
      <c r="F147" s="287"/>
      <c r="G147" s="287"/>
    </row>
    <row r="148" spans="3:7" ht="15">
      <c r="C148" s="286" t="s">
        <v>682</v>
      </c>
      <c r="D148" s="287">
        <f>P61</f>
        <v>0</v>
      </c>
      <c r="E148" s="288">
        <f>Q61</f>
        <v>0</v>
      </c>
      <c r="F148" s="287"/>
      <c r="G148" s="287"/>
    </row>
    <row r="149" spans="3:7" ht="15">
      <c r="C149" s="286" t="s">
        <v>60</v>
      </c>
      <c r="D149" s="287">
        <f>P92</f>
        <v>0</v>
      </c>
      <c r="E149" s="288">
        <f>Q92</f>
        <v>0</v>
      </c>
      <c r="F149" s="287"/>
      <c r="G149" s="287"/>
    </row>
    <row r="150" spans="3:7" ht="15">
      <c r="C150" s="286" t="s">
        <v>48</v>
      </c>
      <c r="D150" s="287">
        <f>P134</f>
        <v>0</v>
      </c>
      <c r="E150" s="288">
        <f>Q134</f>
        <v>0</v>
      </c>
      <c r="F150" s="287"/>
      <c r="G150" s="287"/>
    </row>
    <row r="151" spans="3:7" ht="15">
      <c r="C151" s="286" t="s">
        <v>683</v>
      </c>
      <c r="D151" s="287">
        <f>P144</f>
        <v>0</v>
      </c>
      <c r="E151" s="288">
        <f>Q144</f>
        <v>0</v>
      </c>
      <c r="F151" s="287"/>
      <c r="G151" s="287"/>
    </row>
    <row r="152" spans="3:7" ht="15">
      <c r="C152" s="289" t="s">
        <v>684</v>
      </c>
      <c r="D152" s="290">
        <f>SUM(D147:D151)</f>
        <v>0</v>
      </c>
      <c r="E152" s="291">
        <f>SUM(E147:E151)</f>
        <v>0</v>
      </c>
      <c r="F152" s="290"/>
      <c r="G152" s="290"/>
    </row>
    <row r="153" spans="3:8" ht="15">
      <c r="C153" s="292"/>
      <c r="D153" s="292"/>
      <c r="E153" s="292"/>
      <c r="F153" s="292"/>
      <c r="G153" s="292"/>
      <c r="H153" s="292"/>
    </row>
    <row r="154" spans="3:8" ht="15">
      <c r="C154" s="245" t="s">
        <v>685</v>
      </c>
      <c r="D154" s="292"/>
      <c r="E154" s="292"/>
      <c r="F154" s="397" t="s">
        <v>686</v>
      </c>
      <c r="G154" s="397"/>
      <c r="H154" s="292"/>
    </row>
    <row r="155" spans="3:7" ht="15">
      <c r="C155" s="246" t="s">
        <v>687</v>
      </c>
      <c r="F155" s="398"/>
      <c r="G155" s="398"/>
    </row>
    <row r="156" ht="15">
      <c r="C156" s="246"/>
    </row>
    <row r="157" ht="15">
      <c r="C157" s="252" t="s">
        <v>688</v>
      </c>
    </row>
  </sheetData>
  <sheetProtection/>
  <mergeCells count="36">
    <mergeCell ref="C133:O133"/>
    <mergeCell ref="A134:O134"/>
    <mergeCell ref="A135:Q135"/>
    <mergeCell ref="C144:O144"/>
    <mergeCell ref="F154:G154"/>
    <mergeCell ref="F155:G155"/>
    <mergeCell ref="M122:O122"/>
    <mergeCell ref="A123:L123"/>
    <mergeCell ref="M125:O125"/>
    <mergeCell ref="A126:L126"/>
    <mergeCell ref="M129:O129"/>
    <mergeCell ref="A130:L130"/>
    <mergeCell ref="M113:O113"/>
    <mergeCell ref="A114:L114"/>
    <mergeCell ref="M116:O116"/>
    <mergeCell ref="A117:L117"/>
    <mergeCell ref="M119:O119"/>
    <mergeCell ref="A120:L120"/>
    <mergeCell ref="M97:O97"/>
    <mergeCell ref="A98:L98"/>
    <mergeCell ref="M100:O100"/>
    <mergeCell ref="A101:L101"/>
    <mergeCell ref="M105:O105"/>
    <mergeCell ref="A106:L106"/>
    <mergeCell ref="A19:Q19"/>
    <mergeCell ref="A61:O61"/>
    <mergeCell ref="A62:Q62"/>
    <mergeCell ref="A92:O92"/>
    <mergeCell ref="A93:Q93"/>
    <mergeCell ref="A94:Q94"/>
    <mergeCell ref="B1:G1"/>
    <mergeCell ref="B2:G2"/>
    <mergeCell ref="B3:G3"/>
    <mergeCell ref="R6:V6"/>
    <mergeCell ref="A7:Q7"/>
    <mergeCell ref="A18:O18"/>
  </mergeCells>
  <conditionalFormatting sqref="D8">
    <cfRule type="cellIs" priority="4" dxfId="4" operator="greaterThan" stopIfTrue="1">
      <formula>0</formula>
    </cfRule>
  </conditionalFormatting>
  <conditionalFormatting sqref="M118:O118 D131:O132 D136:O143 M121:O121 M127:O128 M115:O115 M124:O124 D115:L116 D118:L119 D127:L129 D121:L122 D124:L125 M107:O112 M102:O104 M95:O96 M99:O99 D95:L97 D99:L100 D102:L105 D107:L113 D63:O91 D8:O17 D20:O60">
    <cfRule type="expression" priority="1" dxfId="2" stopIfTrue="1">
      <formula>NOT(ISERROR(SEARCH("X",D8)))</formula>
    </cfRule>
    <cfRule type="expression" priority="2" dxfId="1" stopIfTrue="1">
      <formula>"&gt;0"</formula>
    </cfRule>
    <cfRule type="cellIs" priority="3" dxfId="0" operator="greaterThan" stopIfTrue="1">
      <formula>"0 and #'x'"</formula>
    </cfRule>
  </conditionalFormatting>
  <dataValidations count="1">
    <dataValidation type="whole" allowBlank="1" showInputMessage="1" showErrorMessage="1" sqref="D8:D17">
      <formula1>0</formula1>
      <formula2>1</formula2>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138"/>
  <sheetViews>
    <sheetView zoomScale="120" zoomScaleNormal="120" zoomScalePageLayoutView="0" workbookViewId="0" topLeftCell="A1">
      <selection activeCell="I8" sqref="I8"/>
    </sheetView>
  </sheetViews>
  <sheetFormatPr defaultColWidth="9.140625" defaultRowHeight="15"/>
  <cols>
    <col min="1" max="1" width="5.7109375" style="25" customWidth="1"/>
    <col min="2" max="2" width="10.140625" style="25" customWidth="1"/>
    <col min="3" max="3" width="35.57421875" style="25" customWidth="1"/>
    <col min="4" max="4" width="18.28125" style="25" customWidth="1"/>
    <col min="5" max="5" width="12.421875" style="25" customWidth="1"/>
    <col min="6" max="6" width="13.28125" style="25" customWidth="1"/>
  </cols>
  <sheetData>
    <row r="1" spans="1:8" ht="15">
      <c r="A1" s="41"/>
      <c r="G1" s="2"/>
      <c r="H1" s="2"/>
    </row>
    <row r="2" spans="7:8" ht="15">
      <c r="G2" s="2"/>
      <c r="H2" s="2"/>
    </row>
    <row r="3" spans="1:8" ht="15.75" thickBot="1">
      <c r="A3" s="399" t="s">
        <v>227</v>
      </c>
      <c r="B3" s="399"/>
      <c r="C3" s="399"/>
      <c r="D3" s="399"/>
      <c r="E3" s="399"/>
      <c r="F3" s="399"/>
      <c r="G3" s="2"/>
      <c r="H3" s="2"/>
    </row>
    <row r="4" spans="1:13" s="33" customFormat="1" ht="42.75" customHeight="1" thickBot="1" thickTop="1">
      <c r="A4" s="35" t="s">
        <v>229</v>
      </c>
      <c r="B4" s="36" t="s">
        <v>104</v>
      </c>
      <c r="C4" s="37" t="s">
        <v>230</v>
      </c>
      <c r="D4" s="38" t="s">
        <v>231</v>
      </c>
      <c r="E4" s="38" t="s">
        <v>228</v>
      </c>
      <c r="F4" s="38" t="s">
        <v>689</v>
      </c>
      <c r="G4" s="32"/>
      <c r="H4" s="32"/>
      <c r="I4" s="32"/>
      <c r="J4" s="32"/>
      <c r="K4" s="32"/>
      <c r="L4" s="32"/>
      <c r="M4" s="32"/>
    </row>
    <row r="5" spans="1:6" ht="15.75" thickTop="1">
      <c r="A5" s="42"/>
      <c r="B5" s="43"/>
      <c r="C5" s="44" t="s">
        <v>105</v>
      </c>
      <c r="D5" s="45"/>
      <c r="E5" s="46"/>
      <c r="F5" s="47"/>
    </row>
    <row r="6" spans="1:6" s="20" customFormat="1" ht="63.75">
      <c r="A6" s="48">
        <v>1</v>
      </c>
      <c r="B6" s="129" t="s">
        <v>343</v>
      </c>
      <c r="C6" s="128" t="s">
        <v>358</v>
      </c>
      <c r="D6" s="230">
        <v>14.62</v>
      </c>
      <c r="E6" s="50"/>
      <c r="F6" s="230">
        <f>D6*E6</f>
        <v>0</v>
      </c>
    </row>
    <row r="7" spans="1:6" s="20" customFormat="1" ht="15">
      <c r="A7" s="48">
        <v>2</v>
      </c>
      <c r="B7" s="130" t="s">
        <v>344</v>
      </c>
      <c r="C7" s="49" t="s">
        <v>106</v>
      </c>
      <c r="D7" s="230">
        <v>7.58</v>
      </c>
      <c r="E7" s="50"/>
      <c r="F7" s="230">
        <f aca="true" t="shared" si="0" ref="F7:F15">D7*E7</f>
        <v>0</v>
      </c>
    </row>
    <row r="8" spans="1:6" s="20" customFormat="1" ht="15">
      <c r="A8" s="48">
        <v>3</v>
      </c>
      <c r="B8" s="130" t="s">
        <v>345</v>
      </c>
      <c r="C8" s="49" t="s">
        <v>107</v>
      </c>
      <c r="D8" s="230">
        <v>24.29</v>
      </c>
      <c r="E8" s="50"/>
      <c r="F8" s="230">
        <f t="shared" si="0"/>
        <v>0</v>
      </c>
    </row>
    <row r="9" spans="1:6" s="20" customFormat="1" ht="15">
      <c r="A9" s="48">
        <v>4</v>
      </c>
      <c r="B9" s="130" t="s">
        <v>346</v>
      </c>
      <c r="C9" s="49" t="s">
        <v>108</v>
      </c>
      <c r="D9" s="230">
        <v>2.74</v>
      </c>
      <c r="E9" s="50"/>
      <c r="F9" s="230">
        <f t="shared" si="0"/>
        <v>0</v>
      </c>
    </row>
    <row r="10" spans="1:6" s="20" customFormat="1" ht="25.5">
      <c r="A10" s="48">
        <v>5</v>
      </c>
      <c r="B10" s="130" t="s">
        <v>347</v>
      </c>
      <c r="C10" s="128" t="s">
        <v>359</v>
      </c>
      <c r="D10" s="230">
        <v>9.84</v>
      </c>
      <c r="E10" s="50"/>
      <c r="F10" s="230">
        <f t="shared" si="0"/>
        <v>0</v>
      </c>
    </row>
    <row r="11" spans="1:6" s="20" customFormat="1" ht="25.5">
      <c r="A11" s="48">
        <v>6</v>
      </c>
      <c r="B11" s="130" t="s">
        <v>348</v>
      </c>
      <c r="C11" s="128" t="s">
        <v>109</v>
      </c>
      <c r="D11" s="230">
        <v>10.28</v>
      </c>
      <c r="E11" s="50"/>
      <c r="F11" s="230">
        <f t="shared" si="0"/>
        <v>0</v>
      </c>
    </row>
    <row r="12" spans="1:6" s="20" customFormat="1" ht="15">
      <c r="A12" s="48">
        <v>7</v>
      </c>
      <c r="B12" s="130" t="s">
        <v>349</v>
      </c>
      <c r="C12" s="128" t="s">
        <v>360</v>
      </c>
      <c r="D12" s="230">
        <v>10.16</v>
      </c>
      <c r="E12" s="50"/>
      <c r="F12" s="230">
        <f t="shared" si="0"/>
        <v>0</v>
      </c>
    </row>
    <row r="13" spans="1:6" s="20" customFormat="1" ht="25.5">
      <c r="A13" s="48">
        <v>8</v>
      </c>
      <c r="B13" s="130" t="s">
        <v>350</v>
      </c>
      <c r="C13" s="128" t="s">
        <v>361</v>
      </c>
      <c r="D13" s="230">
        <v>15.32</v>
      </c>
      <c r="E13" s="50"/>
      <c r="F13" s="230">
        <f t="shared" si="0"/>
        <v>0</v>
      </c>
    </row>
    <row r="14" spans="1:6" s="20" customFormat="1" ht="15">
      <c r="A14" s="48">
        <v>9</v>
      </c>
      <c r="B14" s="130" t="s">
        <v>351</v>
      </c>
      <c r="C14" s="128" t="s">
        <v>110</v>
      </c>
      <c r="D14" s="230">
        <v>15.51</v>
      </c>
      <c r="E14" s="50"/>
      <c r="F14" s="230">
        <f t="shared" si="0"/>
        <v>0</v>
      </c>
    </row>
    <row r="15" spans="1:6" s="20" customFormat="1" ht="15">
      <c r="A15" s="48">
        <v>10</v>
      </c>
      <c r="B15" s="130" t="s">
        <v>352</v>
      </c>
      <c r="C15" s="128" t="s">
        <v>362</v>
      </c>
      <c r="D15" s="230">
        <v>14.28</v>
      </c>
      <c r="E15" s="50"/>
      <c r="F15" s="230">
        <f t="shared" si="0"/>
        <v>0</v>
      </c>
    </row>
    <row r="16" spans="1:6" s="20" customFormat="1" ht="15">
      <c r="A16" s="48"/>
      <c r="B16" s="130"/>
      <c r="C16" s="51" t="s">
        <v>111</v>
      </c>
      <c r="D16" s="230"/>
      <c r="E16" s="50"/>
      <c r="F16" s="230">
        <f>SUM(F7:F15)</f>
        <v>0</v>
      </c>
    </row>
    <row r="17" spans="1:6" s="20" customFormat="1" ht="15">
      <c r="A17" s="48">
        <v>11</v>
      </c>
      <c r="B17" s="130" t="s">
        <v>353</v>
      </c>
      <c r="C17" s="128" t="s">
        <v>112</v>
      </c>
      <c r="D17" s="230">
        <v>7.65</v>
      </c>
      <c r="E17" s="50"/>
      <c r="F17" s="230">
        <f aca="true" t="shared" si="1" ref="F17:F57">D17*E17</f>
        <v>0</v>
      </c>
    </row>
    <row r="18" spans="1:6" s="20" customFormat="1" ht="15">
      <c r="A18" s="48">
        <v>12</v>
      </c>
      <c r="B18" s="130" t="s">
        <v>354</v>
      </c>
      <c r="C18" s="49" t="s">
        <v>113</v>
      </c>
      <c r="D18" s="230">
        <v>16.52</v>
      </c>
      <c r="E18" s="50"/>
      <c r="F18" s="230">
        <f t="shared" si="1"/>
        <v>0</v>
      </c>
    </row>
    <row r="19" spans="1:6" s="20" customFormat="1" ht="15">
      <c r="A19" s="48">
        <v>13</v>
      </c>
      <c r="B19" s="130" t="s">
        <v>355</v>
      </c>
      <c r="C19" s="128" t="s">
        <v>363</v>
      </c>
      <c r="D19" s="230">
        <v>40</v>
      </c>
      <c r="E19" s="50"/>
      <c r="F19" s="230">
        <f t="shared" si="1"/>
        <v>0</v>
      </c>
    </row>
    <row r="20" spans="1:6" s="20" customFormat="1" ht="15">
      <c r="A20" s="48">
        <v>14</v>
      </c>
      <c r="B20" s="130" t="s">
        <v>356</v>
      </c>
      <c r="C20" s="128" t="s">
        <v>114</v>
      </c>
      <c r="D20" s="230">
        <v>6.11</v>
      </c>
      <c r="E20" s="50"/>
      <c r="F20" s="230">
        <f t="shared" si="1"/>
        <v>0</v>
      </c>
    </row>
    <row r="21" spans="1:6" s="20" customFormat="1" ht="15">
      <c r="A21" s="48">
        <v>15</v>
      </c>
      <c r="B21" s="130" t="s">
        <v>357</v>
      </c>
      <c r="C21" s="49" t="s">
        <v>115</v>
      </c>
      <c r="D21" s="230">
        <v>6.11</v>
      </c>
      <c r="E21" s="50"/>
      <c r="F21" s="230">
        <f t="shared" si="1"/>
        <v>0</v>
      </c>
    </row>
    <row r="22" spans="1:6" s="20" customFormat="1" ht="15">
      <c r="A22" s="48">
        <v>16</v>
      </c>
      <c r="B22" s="130" t="s">
        <v>364</v>
      </c>
      <c r="C22" s="49" t="s">
        <v>116</v>
      </c>
      <c r="D22" s="230">
        <v>6.18</v>
      </c>
      <c r="E22" s="50"/>
      <c r="F22" s="230">
        <f t="shared" si="1"/>
        <v>0</v>
      </c>
    </row>
    <row r="23" spans="1:6" s="20" customFormat="1" ht="15">
      <c r="A23" s="48">
        <v>17</v>
      </c>
      <c r="B23" s="130" t="s">
        <v>365</v>
      </c>
      <c r="C23" s="49" t="s">
        <v>117</v>
      </c>
      <c r="D23" s="230">
        <v>6.37</v>
      </c>
      <c r="E23" s="50"/>
      <c r="F23" s="230">
        <f t="shared" si="1"/>
        <v>0</v>
      </c>
    </row>
    <row r="24" spans="1:6" s="20" customFormat="1" ht="15">
      <c r="A24" s="48">
        <v>18</v>
      </c>
      <c r="B24" s="130" t="s">
        <v>366</v>
      </c>
      <c r="C24" s="49" t="s">
        <v>118</v>
      </c>
      <c r="D24" s="230">
        <v>6.37</v>
      </c>
      <c r="E24" s="50"/>
      <c r="F24" s="230">
        <f t="shared" si="1"/>
        <v>0</v>
      </c>
    </row>
    <row r="25" spans="1:6" s="20" customFormat="1" ht="15">
      <c r="A25" s="48">
        <v>19</v>
      </c>
      <c r="B25" s="130" t="s">
        <v>367</v>
      </c>
      <c r="C25" s="49" t="s">
        <v>119</v>
      </c>
      <c r="D25" s="230">
        <v>5.99</v>
      </c>
      <c r="E25" s="50"/>
      <c r="F25" s="230">
        <f t="shared" si="1"/>
        <v>0</v>
      </c>
    </row>
    <row r="26" spans="1:6" s="20" customFormat="1" ht="15">
      <c r="A26" s="48">
        <v>20</v>
      </c>
      <c r="B26" s="130" t="s">
        <v>368</v>
      </c>
      <c r="C26" s="49" t="s">
        <v>120</v>
      </c>
      <c r="D26" s="230">
        <v>5.99</v>
      </c>
      <c r="E26" s="50"/>
      <c r="F26" s="230">
        <f t="shared" si="1"/>
        <v>0</v>
      </c>
    </row>
    <row r="27" spans="1:6" s="20" customFormat="1" ht="15">
      <c r="A27" s="48">
        <v>21</v>
      </c>
      <c r="B27" s="130" t="s">
        <v>369</v>
      </c>
      <c r="C27" s="49" t="s">
        <v>121</v>
      </c>
      <c r="D27" s="230">
        <v>8.55</v>
      </c>
      <c r="E27" s="50"/>
      <c r="F27" s="230">
        <f t="shared" si="1"/>
        <v>0</v>
      </c>
    </row>
    <row r="28" spans="1:6" s="20" customFormat="1" ht="15">
      <c r="A28" s="48">
        <v>22</v>
      </c>
      <c r="B28" s="130" t="s">
        <v>370</v>
      </c>
      <c r="C28" s="49" t="s">
        <v>122</v>
      </c>
      <c r="D28" s="230">
        <v>8.02</v>
      </c>
      <c r="E28" s="50"/>
      <c r="F28" s="230">
        <f t="shared" si="1"/>
        <v>0</v>
      </c>
    </row>
    <row r="29" spans="1:6" s="20" customFormat="1" ht="15">
      <c r="A29" s="48">
        <v>23</v>
      </c>
      <c r="B29" s="130" t="s">
        <v>371</v>
      </c>
      <c r="C29" s="49" t="s">
        <v>123</v>
      </c>
      <c r="D29" s="230">
        <v>7.35</v>
      </c>
      <c r="E29" s="50"/>
      <c r="F29" s="230">
        <f t="shared" si="1"/>
        <v>0</v>
      </c>
    </row>
    <row r="30" spans="1:6" s="20" customFormat="1" ht="15">
      <c r="A30" s="48">
        <v>24</v>
      </c>
      <c r="B30" s="130" t="s">
        <v>372</v>
      </c>
      <c r="C30" s="49" t="s">
        <v>124</v>
      </c>
      <c r="D30" s="230">
        <v>6.11</v>
      </c>
      <c r="E30" s="50"/>
      <c r="F30" s="230">
        <f t="shared" si="1"/>
        <v>0</v>
      </c>
    </row>
    <row r="31" spans="1:6" s="20" customFormat="1" ht="15">
      <c r="A31" s="48">
        <v>25</v>
      </c>
      <c r="B31" s="130" t="s">
        <v>373</v>
      </c>
      <c r="C31" s="49" t="s">
        <v>125</v>
      </c>
      <c r="D31" s="230">
        <v>6.08</v>
      </c>
      <c r="E31" s="50"/>
      <c r="F31" s="230">
        <f t="shared" si="1"/>
        <v>0</v>
      </c>
    </row>
    <row r="32" spans="1:6" s="20" customFormat="1" ht="15">
      <c r="A32" s="48">
        <v>26</v>
      </c>
      <c r="B32" s="130" t="s">
        <v>374</v>
      </c>
      <c r="C32" s="128" t="s">
        <v>375</v>
      </c>
      <c r="D32" s="230">
        <v>12.61</v>
      </c>
      <c r="E32" s="50"/>
      <c r="F32" s="230">
        <f t="shared" si="1"/>
        <v>0</v>
      </c>
    </row>
    <row r="33" spans="1:6" s="20" customFormat="1" ht="15">
      <c r="A33" s="48">
        <v>27</v>
      </c>
      <c r="B33" s="130" t="s">
        <v>376</v>
      </c>
      <c r="C33" s="49" t="s">
        <v>288</v>
      </c>
      <c r="D33" s="230">
        <v>8.34</v>
      </c>
      <c r="E33" s="50"/>
      <c r="F33" s="230">
        <f t="shared" si="1"/>
        <v>0</v>
      </c>
    </row>
    <row r="34" spans="1:6" s="20" customFormat="1" ht="15">
      <c r="A34" s="48">
        <v>28</v>
      </c>
      <c r="B34" s="130" t="s">
        <v>377</v>
      </c>
      <c r="C34" s="49" t="s">
        <v>126</v>
      </c>
      <c r="D34" s="230">
        <v>8.13</v>
      </c>
      <c r="E34" s="50"/>
      <c r="F34" s="230">
        <f t="shared" si="1"/>
        <v>0</v>
      </c>
    </row>
    <row r="35" spans="1:6" s="20" customFormat="1" ht="15">
      <c r="A35" s="48">
        <v>29</v>
      </c>
      <c r="B35" s="130" t="s">
        <v>378</v>
      </c>
      <c r="C35" s="49" t="s">
        <v>127</v>
      </c>
      <c r="D35" s="230">
        <v>10.44</v>
      </c>
      <c r="E35" s="50"/>
      <c r="F35" s="230">
        <f t="shared" si="1"/>
        <v>0</v>
      </c>
    </row>
    <row r="36" spans="1:6" s="20" customFormat="1" ht="15">
      <c r="A36" s="48">
        <v>30</v>
      </c>
      <c r="B36" s="130" t="s">
        <v>379</v>
      </c>
      <c r="C36" s="49" t="s">
        <v>128</v>
      </c>
      <c r="D36" s="230">
        <v>11.96</v>
      </c>
      <c r="E36" s="50"/>
      <c r="F36" s="230">
        <f t="shared" si="1"/>
        <v>0</v>
      </c>
    </row>
    <row r="37" spans="1:6" s="20" customFormat="1" ht="15">
      <c r="A37" s="48">
        <v>31</v>
      </c>
      <c r="B37" s="130" t="s">
        <v>380</v>
      </c>
      <c r="C37" s="49" t="s">
        <v>129</v>
      </c>
      <c r="D37" s="230">
        <v>5.6</v>
      </c>
      <c r="E37" s="50"/>
      <c r="F37" s="230">
        <f t="shared" si="1"/>
        <v>0</v>
      </c>
    </row>
    <row r="38" spans="1:6" s="20" customFormat="1" ht="15">
      <c r="A38" s="48">
        <v>32</v>
      </c>
      <c r="B38" s="130" t="s">
        <v>381</v>
      </c>
      <c r="C38" s="49" t="s">
        <v>130</v>
      </c>
      <c r="D38" s="230">
        <v>8.22</v>
      </c>
      <c r="E38" s="50"/>
      <c r="F38" s="230">
        <f t="shared" si="1"/>
        <v>0</v>
      </c>
    </row>
    <row r="39" spans="1:6" s="20" customFormat="1" ht="15">
      <c r="A39" s="48">
        <v>33</v>
      </c>
      <c r="B39" s="130" t="s">
        <v>382</v>
      </c>
      <c r="C39" s="49" t="s">
        <v>236</v>
      </c>
      <c r="D39" s="230">
        <v>5.84</v>
      </c>
      <c r="E39" s="50"/>
      <c r="F39" s="230">
        <f t="shared" si="1"/>
        <v>0</v>
      </c>
    </row>
    <row r="40" spans="1:6" s="20" customFormat="1" ht="15">
      <c r="A40" s="48">
        <v>34</v>
      </c>
      <c r="B40" s="130" t="s">
        <v>383</v>
      </c>
      <c r="C40" s="49" t="s">
        <v>131</v>
      </c>
      <c r="D40" s="230">
        <v>7.41</v>
      </c>
      <c r="E40" s="50"/>
      <c r="F40" s="230">
        <f t="shared" si="1"/>
        <v>0</v>
      </c>
    </row>
    <row r="41" spans="1:6" s="131" customFormat="1" ht="15">
      <c r="A41" s="48">
        <v>35</v>
      </c>
      <c r="B41" s="130" t="s">
        <v>384</v>
      </c>
      <c r="C41" s="128" t="s">
        <v>385</v>
      </c>
      <c r="D41" s="230">
        <v>30</v>
      </c>
      <c r="E41" s="50"/>
      <c r="F41" s="230">
        <f t="shared" si="1"/>
        <v>0</v>
      </c>
    </row>
    <row r="42" spans="1:6" s="20" customFormat="1" ht="15">
      <c r="A42" s="48">
        <v>36</v>
      </c>
      <c r="B42" s="130" t="s">
        <v>386</v>
      </c>
      <c r="C42" s="49" t="s">
        <v>237</v>
      </c>
      <c r="D42" s="230">
        <v>13</v>
      </c>
      <c r="E42" s="50"/>
      <c r="F42" s="230">
        <f t="shared" si="1"/>
        <v>0</v>
      </c>
    </row>
    <row r="43" spans="1:6" s="20" customFormat="1" ht="25.5">
      <c r="A43" s="48">
        <v>37</v>
      </c>
      <c r="B43" s="130" t="s">
        <v>387</v>
      </c>
      <c r="C43" s="49" t="s">
        <v>132</v>
      </c>
      <c r="D43" s="230">
        <v>9.75</v>
      </c>
      <c r="E43" s="50"/>
      <c r="F43" s="230">
        <f t="shared" si="1"/>
        <v>0</v>
      </c>
    </row>
    <row r="44" spans="1:6" s="20" customFormat="1" ht="15">
      <c r="A44" s="48">
        <v>38</v>
      </c>
      <c r="B44" s="130" t="s">
        <v>388</v>
      </c>
      <c r="C44" s="49" t="s">
        <v>133</v>
      </c>
      <c r="D44" s="230">
        <v>7.24</v>
      </c>
      <c r="E44" s="50"/>
      <c r="F44" s="230">
        <f t="shared" si="1"/>
        <v>0</v>
      </c>
    </row>
    <row r="45" spans="1:6" s="20" customFormat="1" ht="15">
      <c r="A45" s="48">
        <v>39</v>
      </c>
      <c r="B45" s="130" t="s">
        <v>389</v>
      </c>
      <c r="C45" s="49" t="s">
        <v>134</v>
      </c>
      <c r="D45" s="230">
        <v>28.7</v>
      </c>
      <c r="E45" s="50"/>
      <c r="F45" s="230">
        <f t="shared" si="1"/>
        <v>0</v>
      </c>
    </row>
    <row r="46" spans="1:6" s="131" customFormat="1" ht="30">
      <c r="A46" s="48">
        <v>40</v>
      </c>
      <c r="B46" s="134" t="s">
        <v>392</v>
      </c>
      <c r="C46" s="104" t="s">
        <v>393</v>
      </c>
      <c r="D46" s="231">
        <v>45</v>
      </c>
      <c r="E46" s="50"/>
      <c r="F46" s="230">
        <f t="shared" si="1"/>
        <v>0</v>
      </c>
    </row>
    <row r="47" spans="1:6" s="131" customFormat="1" ht="15">
      <c r="A47" s="48">
        <v>41</v>
      </c>
      <c r="B47" s="130" t="s">
        <v>390</v>
      </c>
      <c r="C47" s="128" t="s">
        <v>391</v>
      </c>
      <c r="D47" s="230">
        <v>14</v>
      </c>
      <c r="E47" s="50"/>
      <c r="F47" s="230">
        <f t="shared" si="1"/>
        <v>0</v>
      </c>
    </row>
    <row r="48" spans="1:6" s="20" customFormat="1" ht="15">
      <c r="A48" s="48">
        <v>42</v>
      </c>
      <c r="B48" s="130" t="s">
        <v>394</v>
      </c>
      <c r="C48" s="49" t="s">
        <v>135</v>
      </c>
      <c r="D48" s="230">
        <v>7.24</v>
      </c>
      <c r="E48" s="50"/>
      <c r="F48" s="230">
        <f t="shared" si="1"/>
        <v>0</v>
      </c>
    </row>
    <row r="49" spans="1:6" s="20" customFormat="1" ht="15">
      <c r="A49" s="48">
        <v>43</v>
      </c>
      <c r="B49" s="130" t="s">
        <v>395</v>
      </c>
      <c r="C49" s="53" t="s">
        <v>136</v>
      </c>
      <c r="D49" s="232">
        <v>10.78</v>
      </c>
      <c r="E49" s="50"/>
      <c r="F49" s="230">
        <f t="shared" si="1"/>
        <v>0</v>
      </c>
    </row>
    <row r="50" spans="1:6" s="124" customFormat="1" ht="25.5">
      <c r="A50" s="48">
        <v>44</v>
      </c>
      <c r="B50" s="130" t="s">
        <v>340</v>
      </c>
      <c r="C50" s="126" t="s">
        <v>341</v>
      </c>
      <c r="D50" s="233">
        <v>35</v>
      </c>
      <c r="E50" s="125"/>
      <c r="F50" s="230">
        <f t="shared" si="1"/>
        <v>0</v>
      </c>
    </row>
    <row r="51" spans="1:6" s="124" customFormat="1" ht="15">
      <c r="A51" s="48">
        <v>45</v>
      </c>
      <c r="B51" s="130">
        <v>2.1026</v>
      </c>
      <c r="C51" s="126" t="s">
        <v>342</v>
      </c>
      <c r="D51" s="233">
        <v>38</v>
      </c>
      <c r="E51" s="125"/>
      <c r="F51" s="230">
        <f t="shared" si="1"/>
        <v>0</v>
      </c>
    </row>
    <row r="52" spans="1:6" s="131" customFormat="1" ht="15">
      <c r="A52" s="48">
        <v>46</v>
      </c>
      <c r="B52" s="130" t="s">
        <v>396</v>
      </c>
      <c r="C52" s="135" t="s">
        <v>397</v>
      </c>
      <c r="D52" s="234">
        <v>15</v>
      </c>
      <c r="E52" s="125"/>
      <c r="F52" s="230">
        <f t="shared" si="1"/>
        <v>0</v>
      </c>
    </row>
    <row r="53" spans="1:6" s="131" customFormat="1" ht="15">
      <c r="A53" s="48">
        <v>47</v>
      </c>
      <c r="B53" s="130" t="s">
        <v>398</v>
      </c>
      <c r="C53" s="135" t="s">
        <v>399</v>
      </c>
      <c r="D53" s="234">
        <v>15</v>
      </c>
      <c r="E53" s="125"/>
      <c r="F53" s="230">
        <f t="shared" si="1"/>
        <v>0</v>
      </c>
    </row>
    <row r="54" spans="1:6" s="131" customFormat="1" ht="15">
      <c r="A54" s="48">
        <v>48</v>
      </c>
      <c r="B54" s="130" t="s">
        <v>400</v>
      </c>
      <c r="C54" s="135" t="s">
        <v>401</v>
      </c>
      <c r="D54" s="234">
        <v>10</v>
      </c>
      <c r="E54" s="125"/>
      <c r="F54" s="230">
        <f t="shared" si="1"/>
        <v>0</v>
      </c>
    </row>
    <row r="55" spans="1:6" s="131" customFormat="1" ht="25.5">
      <c r="A55" s="48">
        <v>49</v>
      </c>
      <c r="B55" s="137" t="s">
        <v>402</v>
      </c>
      <c r="C55" s="136" t="s">
        <v>403</v>
      </c>
      <c r="D55" s="234">
        <v>22.56</v>
      </c>
      <c r="E55" s="125"/>
      <c r="F55" s="230">
        <f t="shared" si="1"/>
        <v>0</v>
      </c>
    </row>
    <row r="56" spans="1:6" s="131" customFormat="1" ht="15">
      <c r="A56" s="48">
        <v>50</v>
      </c>
      <c r="B56" s="130" t="s">
        <v>404</v>
      </c>
      <c r="C56" s="135" t="s">
        <v>405</v>
      </c>
      <c r="D56" s="234">
        <v>38</v>
      </c>
      <c r="E56" s="125"/>
      <c r="F56" s="230">
        <f t="shared" si="1"/>
        <v>0</v>
      </c>
    </row>
    <row r="57" spans="1:6" s="131" customFormat="1" ht="15">
      <c r="A57" s="48">
        <v>51</v>
      </c>
      <c r="B57" s="130" t="s">
        <v>406</v>
      </c>
      <c r="C57" s="135" t="s">
        <v>407</v>
      </c>
      <c r="D57" s="234">
        <v>48</v>
      </c>
      <c r="E57" s="125"/>
      <c r="F57" s="230">
        <f t="shared" si="1"/>
        <v>0</v>
      </c>
    </row>
    <row r="58" spans="1:6" s="20" customFormat="1" ht="15">
      <c r="A58" s="48"/>
      <c r="B58" s="130"/>
      <c r="C58" s="127" t="s">
        <v>137</v>
      </c>
      <c r="D58" s="235"/>
      <c r="E58" s="50"/>
      <c r="F58" s="235">
        <f>SUM(F17:F57)</f>
        <v>0</v>
      </c>
    </row>
    <row r="59" spans="1:6" s="20" customFormat="1" ht="15">
      <c r="A59" s="48">
        <v>52</v>
      </c>
      <c r="B59" s="130" t="s">
        <v>408</v>
      </c>
      <c r="C59" s="49" t="s">
        <v>138</v>
      </c>
      <c r="D59" s="230">
        <v>21.39</v>
      </c>
      <c r="E59" s="50"/>
      <c r="F59" s="230">
        <f aca="true" t="shared" si="2" ref="F59:F87">D59*E59</f>
        <v>0</v>
      </c>
    </row>
    <row r="60" spans="1:6" s="20" customFormat="1" ht="15">
      <c r="A60" s="48">
        <v>53</v>
      </c>
      <c r="B60" s="130" t="s">
        <v>432</v>
      </c>
      <c r="C60" s="49" t="s">
        <v>139</v>
      </c>
      <c r="D60" s="230">
        <v>21.74</v>
      </c>
      <c r="E60" s="50"/>
      <c r="F60" s="230">
        <f t="shared" si="2"/>
        <v>0</v>
      </c>
    </row>
    <row r="61" spans="1:6" s="20" customFormat="1" ht="15">
      <c r="A61" s="48">
        <v>54</v>
      </c>
      <c r="B61" s="130" t="s">
        <v>409</v>
      </c>
      <c r="C61" s="49" t="s">
        <v>140</v>
      </c>
      <c r="D61" s="230">
        <v>47.5</v>
      </c>
      <c r="E61" s="50"/>
      <c r="F61" s="230">
        <f t="shared" si="2"/>
        <v>0</v>
      </c>
    </row>
    <row r="62" spans="1:6" s="20" customFormat="1" ht="15">
      <c r="A62" s="48">
        <v>55</v>
      </c>
      <c r="B62" s="130" t="s">
        <v>410</v>
      </c>
      <c r="C62" s="49" t="s">
        <v>141</v>
      </c>
      <c r="D62" s="230">
        <v>30.04</v>
      </c>
      <c r="E62" s="50"/>
      <c r="F62" s="230">
        <f t="shared" si="2"/>
        <v>0</v>
      </c>
    </row>
    <row r="63" spans="1:6" s="20" customFormat="1" ht="15">
      <c r="A63" s="48">
        <v>56</v>
      </c>
      <c r="B63" s="130" t="s">
        <v>411</v>
      </c>
      <c r="C63" s="49" t="s">
        <v>142</v>
      </c>
      <c r="D63" s="230">
        <v>30.04</v>
      </c>
      <c r="E63" s="50"/>
      <c r="F63" s="230">
        <f t="shared" si="2"/>
        <v>0</v>
      </c>
    </row>
    <row r="64" spans="1:6" s="20" customFormat="1" ht="15">
      <c r="A64" s="48">
        <v>57</v>
      </c>
      <c r="B64" s="130" t="s">
        <v>412</v>
      </c>
      <c r="C64" s="49" t="s">
        <v>143</v>
      </c>
      <c r="D64" s="230">
        <v>35.14</v>
      </c>
      <c r="E64" s="50"/>
      <c r="F64" s="230">
        <f t="shared" si="2"/>
        <v>0</v>
      </c>
    </row>
    <row r="65" spans="1:6" s="20" customFormat="1" ht="15">
      <c r="A65" s="48">
        <v>58</v>
      </c>
      <c r="B65" s="130" t="s">
        <v>413</v>
      </c>
      <c r="C65" s="49" t="s">
        <v>144</v>
      </c>
      <c r="D65" s="230">
        <v>39.27</v>
      </c>
      <c r="E65" s="50"/>
      <c r="F65" s="230">
        <f t="shared" si="2"/>
        <v>0</v>
      </c>
    </row>
    <row r="66" spans="1:6" s="20" customFormat="1" ht="15">
      <c r="A66" s="48">
        <v>59</v>
      </c>
      <c r="B66" s="130" t="s">
        <v>414</v>
      </c>
      <c r="C66" s="49" t="s">
        <v>145</v>
      </c>
      <c r="D66" s="230">
        <v>31.07</v>
      </c>
      <c r="E66" s="50"/>
      <c r="F66" s="230">
        <f t="shared" si="2"/>
        <v>0</v>
      </c>
    </row>
    <row r="67" spans="1:6" s="20" customFormat="1" ht="15">
      <c r="A67" s="48">
        <v>60</v>
      </c>
      <c r="B67" s="130" t="s">
        <v>415</v>
      </c>
      <c r="C67" s="49" t="s">
        <v>146</v>
      </c>
      <c r="D67" s="230">
        <v>33.02</v>
      </c>
      <c r="E67" s="50"/>
      <c r="F67" s="230">
        <f t="shared" si="2"/>
        <v>0</v>
      </c>
    </row>
    <row r="68" spans="1:6" s="20" customFormat="1" ht="15">
      <c r="A68" s="48">
        <v>61</v>
      </c>
      <c r="B68" s="130" t="s">
        <v>416</v>
      </c>
      <c r="C68" s="49" t="s">
        <v>147</v>
      </c>
      <c r="D68" s="230">
        <v>31.92</v>
      </c>
      <c r="E68" s="50"/>
      <c r="F68" s="230">
        <f t="shared" si="2"/>
        <v>0</v>
      </c>
    </row>
    <row r="69" spans="1:6" s="20" customFormat="1" ht="15">
      <c r="A69" s="48">
        <v>62</v>
      </c>
      <c r="B69" s="130" t="s">
        <v>417</v>
      </c>
      <c r="C69" s="49" t="s">
        <v>148</v>
      </c>
      <c r="D69" s="230">
        <v>44.21</v>
      </c>
      <c r="E69" s="50"/>
      <c r="F69" s="230">
        <f t="shared" si="2"/>
        <v>0</v>
      </c>
    </row>
    <row r="70" spans="1:6" s="20" customFormat="1" ht="15">
      <c r="A70" s="48">
        <v>63</v>
      </c>
      <c r="B70" s="130" t="s">
        <v>418</v>
      </c>
      <c r="C70" s="128" t="s">
        <v>419</v>
      </c>
      <c r="D70" s="230">
        <v>35.22</v>
      </c>
      <c r="E70" s="50"/>
      <c r="F70" s="230">
        <f t="shared" si="2"/>
        <v>0</v>
      </c>
    </row>
    <row r="71" spans="1:6" s="20" customFormat="1" ht="15">
      <c r="A71" s="48">
        <v>64</v>
      </c>
      <c r="B71" s="130" t="s">
        <v>420</v>
      </c>
      <c r="C71" s="128" t="s">
        <v>421</v>
      </c>
      <c r="D71" s="230">
        <v>64.9</v>
      </c>
      <c r="E71" s="50"/>
      <c r="F71" s="230">
        <f t="shared" si="2"/>
        <v>0</v>
      </c>
    </row>
    <row r="72" spans="1:6" s="20" customFormat="1" ht="15">
      <c r="A72" s="48">
        <v>65</v>
      </c>
      <c r="B72" s="130" t="s">
        <v>422</v>
      </c>
      <c r="C72" s="49" t="s">
        <v>149</v>
      </c>
      <c r="D72" s="230">
        <v>41.98</v>
      </c>
      <c r="E72" s="50"/>
      <c r="F72" s="230">
        <f t="shared" si="2"/>
        <v>0</v>
      </c>
    </row>
    <row r="73" spans="1:6" s="20" customFormat="1" ht="15">
      <c r="A73" s="48">
        <v>66</v>
      </c>
      <c r="B73" s="130" t="s">
        <v>423</v>
      </c>
      <c r="C73" s="49" t="s">
        <v>150</v>
      </c>
      <c r="D73" s="230">
        <v>12.98</v>
      </c>
      <c r="E73" s="50"/>
      <c r="F73" s="230">
        <f t="shared" si="2"/>
        <v>0</v>
      </c>
    </row>
    <row r="74" spans="1:6" s="20" customFormat="1" ht="15">
      <c r="A74" s="48">
        <v>67</v>
      </c>
      <c r="B74" s="130" t="s">
        <v>424</v>
      </c>
      <c r="C74" s="49" t="s">
        <v>151</v>
      </c>
      <c r="D74" s="230">
        <v>6.68</v>
      </c>
      <c r="E74" s="50"/>
      <c r="F74" s="230">
        <f t="shared" si="2"/>
        <v>0</v>
      </c>
    </row>
    <row r="75" spans="1:6" s="20" customFormat="1" ht="15">
      <c r="A75" s="48">
        <v>68</v>
      </c>
      <c r="B75" s="130" t="s">
        <v>425</v>
      </c>
      <c r="C75" s="49" t="s">
        <v>152</v>
      </c>
      <c r="D75" s="230">
        <v>14.7</v>
      </c>
      <c r="E75" s="50"/>
      <c r="F75" s="230">
        <f t="shared" si="2"/>
        <v>0</v>
      </c>
    </row>
    <row r="76" spans="1:6" s="20" customFormat="1" ht="15">
      <c r="A76" s="48">
        <v>69</v>
      </c>
      <c r="B76" s="130" t="s">
        <v>426</v>
      </c>
      <c r="C76" s="49" t="s">
        <v>153</v>
      </c>
      <c r="D76" s="230">
        <v>43.48</v>
      </c>
      <c r="E76" s="50"/>
      <c r="F76" s="230">
        <f t="shared" si="2"/>
        <v>0</v>
      </c>
    </row>
    <row r="77" spans="1:6" s="20" customFormat="1" ht="15">
      <c r="A77" s="48">
        <v>70</v>
      </c>
      <c r="B77" s="130" t="s">
        <v>427</v>
      </c>
      <c r="C77" s="49" t="s">
        <v>154</v>
      </c>
      <c r="D77" s="230">
        <v>14.14</v>
      </c>
      <c r="E77" s="50"/>
      <c r="F77" s="230">
        <f t="shared" si="2"/>
        <v>0</v>
      </c>
    </row>
    <row r="78" spans="1:6" s="20" customFormat="1" ht="15">
      <c r="A78" s="48">
        <v>71</v>
      </c>
      <c r="B78" s="130" t="s">
        <v>428</v>
      </c>
      <c r="C78" s="49" t="s">
        <v>155</v>
      </c>
      <c r="D78" s="230">
        <v>14.14</v>
      </c>
      <c r="E78" s="50"/>
      <c r="F78" s="230">
        <f t="shared" si="2"/>
        <v>0</v>
      </c>
    </row>
    <row r="79" spans="1:6" s="20" customFormat="1" ht="15">
      <c r="A79" s="48">
        <v>72</v>
      </c>
      <c r="B79" s="130" t="s">
        <v>429</v>
      </c>
      <c r="C79" s="49" t="s">
        <v>156</v>
      </c>
      <c r="D79" s="230">
        <v>19.27</v>
      </c>
      <c r="E79" s="50"/>
      <c r="F79" s="230">
        <f t="shared" si="2"/>
        <v>0</v>
      </c>
    </row>
    <row r="80" spans="1:6" s="20" customFormat="1" ht="15">
      <c r="A80" s="48">
        <v>73</v>
      </c>
      <c r="B80" s="130" t="s">
        <v>430</v>
      </c>
      <c r="C80" s="49" t="s">
        <v>157</v>
      </c>
      <c r="D80" s="230">
        <v>19.27</v>
      </c>
      <c r="E80" s="50"/>
      <c r="F80" s="230">
        <f t="shared" si="2"/>
        <v>0</v>
      </c>
    </row>
    <row r="81" spans="1:6" s="20" customFormat="1" ht="15">
      <c r="A81" s="48">
        <v>74</v>
      </c>
      <c r="B81" s="130" t="s">
        <v>431</v>
      </c>
      <c r="C81" s="49" t="s">
        <v>158</v>
      </c>
      <c r="D81" s="230">
        <v>19.7</v>
      </c>
      <c r="E81" s="50"/>
      <c r="F81" s="230">
        <f t="shared" si="2"/>
        <v>0</v>
      </c>
    </row>
    <row r="82" spans="1:6" s="20" customFormat="1" ht="15">
      <c r="A82" s="48">
        <v>75</v>
      </c>
      <c r="B82" s="130" t="s">
        <v>433</v>
      </c>
      <c r="C82" s="49" t="s">
        <v>159</v>
      </c>
      <c r="D82" s="230">
        <v>18.02</v>
      </c>
      <c r="E82" s="50"/>
      <c r="F82" s="230">
        <f t="shared" si="2"/>
        <v>0</v>
      </c>
    </row>
    <row r="83" spans="1:6" s="20" customFormat="1" ht="15">
      <c r="A83" s="48">
        <v>76</v>
      </c>
      <c r="B83" s="130" t="s">
        <v>434</v>
      </c>
      <c r="C83" s="49" t="s">
        <v>160</v>
      </c>
      <c r="D83" s="230">
        <v>11.6</v>
      </c>
      <c r="E83" s="50"/>
      <c r="F83" s="230">
        <f t="shared" si="2"/>
        <v>0</v>
      </c>
    </row>
    <row r="84" spans="1:6" s="20" customFormat="1" ht="15">
      <c r="A84" s="48">
        <v>77</v>
      </c>
      <c r="B84" s="130" t="s">
        <v>435</v>
      </c>
      <c r="C84" s="128" t="s">
        <v>436</v>
      </c>
      <c r="D84" s="230">
        <v>10.15</v>
      </c>
      <c r="E84" s="50"/>
      <c r="F84" s="230">
        <f t="shared" si="2"/>
        <v>0</v>
      </c>
    </row>
    <row r="85" spans="1:6" s="20" customFormat="1" ht="15">
      <c r="A85" s="48">
        <v>78</v>
      </c>
      <c r="B85" s="130" t="s">
        <v>437</v>
      </c>
      <c r="C85" s="49" t="s">
        <v>161</v>
      </c>
      <c r="D85" s="230">
        <v>42.39</v>
      </c>
      <c r="E85" s="50"/>
      <c r="F85" s="230">
        <f t="shared" si="2"/>
        <v>0</v>
      </c>
    </row>
    <row r="86" spans="1:6" s="20" customFormat="1" ht="15">
      <c r="A86" s="48">
        <v>79</v>
      </c>
      <c r="B86" s="130" t="s">
        <v>438</v>
      </c>
      <c r="C86" s="49" t="s">
        <v>162</v>
      </c>
      <c r="D86" s="230">
        <v>24.07</v>
      </c>
      <c r="E86" s="50"/>
      <c r="F86" s="230">
        <f t="shared" si="2"/>
        <v>0</v>
      </c>
    </row>
    <row r="87" spans="1:6" s="20" customFormat="1" ht="15">
      <c r="A87" s="48">
        <v>80</v>
      </c>
      <c r="B87" s="130" t="s">
        <v>439</v>
      </c>
      <c r="C87" s="49" t="s">
        <v>163</v>
      </c>
      <c r="D87" s="230">
        <v>31.83</v>
      </c>
      <c r="E87" s="50"/>
      <c r="F87" s="230">
        <f t="shared" si="2"/>
        <v>0</v>
      </c>
    </row>
    <row r="88" spans="1:6" s="20" customFormat="1" ht="15">
      <c r="A88" s="48"/>
      <c r="B88" s="130"/>
      <c r="C88" s="51" t="s">
        <v>164</v>
      </c>
      <c r="D88" s="230"/>
      <c r="E88" s="50"/>
      <c r="F88" s="230">
        <f>SUM(F59:F87)</f>
        <v>0</v>
      </c>
    </row>
    <row r="89" spans="1:6" s="20" customFormat="1" ht="15">
      <c r="A89" s="48"/>
      <c r="B89" s="130"/>
      <c r="C89" s="138" t="s">
        <v>165</v>
      </c>
      <c r="D89" s="230"/>
      <c r="E89" s="50"/>
      <c r="F89" s="230"/>
    </row>
    <row r="90" spans="1:6" s="20" customFormat="1" ht="38.25">
      <c r="A90" s="48">
        <v>81</v>
      </c>
      <c r="B90" s="137" t="s">
        <v>441</v>
      </c>
      <c r="C90" s="128" t="s">
        <v>440</v>
      </c>
      <c r="D90" s="230">
        <v>16.62</v>
      </c>
      <c r="E90" s="50"/>
      <c r="F90" s="230">
        <f>D90*E90</f>
        <v>0</v>
      </c>
    </row>
    <row r="91" spans="1:6" s="20" customFormat="1" ht="38.25">
      <c r="A91" s="48">
        <v>82</v>
      </c>
      <c r="B91" s="137" t="s">
        <v>442</v>
      </c>
      <c r="C91" s="128" t="s">
        <v>443</v>
      </c>
      <c r="D91" s="230">
        <v>19.95</v>
      </c>
      <c r="E91" s="50"/>
      <c r="F91" s="230">
        <f>D91*E91</f>
        <v>0</v>
      </c>
    </row>
    <row r="92" spans="1:5" s="20" customFormat="1" ht="15">
      <c r="A92" s="48"/>
      <c r="B92" s="137"/>
      <c r="C92" s="138" t="s">
        <v>166</v>
      </c>
      <c r="D92" s="230"/>
      <c r="E92" s="50"/>
    </row>
    <row r="93" spans="1:6" s="20" customFormat="1" ht="38.25">
      <c r="A93" s="48">
        <v>83</v>
      </c>
      <c r="B93" s="137" t="s">
        <v>444</v>
      </c>
      <c r="C93" s="49" t="s">
        <v>167</v>
      </c>
      <c r="D93" s="230">
        <v>15.96</v>
      </c>
      <c r="E93" s="50"/>
      <c r="F93" s="230">
        <f>SUM(F90:F91)</f>
        <v>0</v>
      </c>
    </row>
    <row r="94" spans="1:6" s="20" customFormat="1" ht="15">
      <c r="A94" s="48"/>
      <c r="B94" s="137"/>
      <c r="C94" s="138" t="s">
        <v>168</v>
      </c>
      <c r="D94" s="230"/>
      <c r="E94" s="50"/>
      <c r="F94" s="230"/>
    </row>
    <row r="95" spans="1:6" s="20" customFormat="1" ht="25.5">
      <c r="A95" s="48">
        <v>84</v>
      </c>
      <c r="B95" s="137" t="s">
        <v>445</v>
      </c>
      <c r="C95" s="128" t="s">
        <v>446</v>
      </c>
      <c r="D95" s="230">
        <v>19.95</v>
      </c>
      <c r="E95" s="50"/>
      <c r="F95" s="230">
        <f>D95*E95</f>
        <v>0</v>
      </c>
    </row>
    <row r="96" spans="1:6" s="20" customFormat="1" ht="15">
      <c r="A96" s="48">
        <v>85</v>
      </c>
      <c r="B96" s="130" t="s">
        <v>447</v>
      </c>
      <c r="C96" s="49" t="s">
        <v>169</v>
      </c>
      <c r="D96" s="230">
        <v>13.54</v>
      </c>
      <c r="E96" s="50"/>
      <c r="F96" s="230">
        <f>D96*E96</f>
        <v>0</v>
      </c>
    </row>
    <row r="97" spans="1:6" s="20" customFormat="1" ht="15">
      <c r="A97" s="48">
        <v>86</v>
      </c>
      <c r="B97" s="130" t="s">
        <v>603</v>
      </c>
      <c r="C97" s="49" t="s">
        <v>170</v>
      </c>
      <c r="D97" s="230">
        <v>31.53</v>
      </c>
      <c r="E97" s="50"/>
      <c r="F97" s="230">
        <f>D97*E97</f>
        <v>0</v>
      </c>
    </row>
    <row r="98" spans="1:6" s="20" customFormat="1" ht="15">
      <c r="A98" s="48"/>
      <c r="B98" s="130"/>
      <c r="C98" s="138" t="s">
        <v>604</v>
      </c>
      <c r="D98" s="230"/>
      <c r="E98" s="50"/>
      <c r="F98" s="230"/>
    </row>
    <row r="99" spans="1:6" s="20" customFormat="1" ht="25.5">
      <c r="A99" s="48">
        <v>87</v>
      </c>
      <c r="B99" s="137" t="s">
        <v>605</v>
      </c>
      <c r="C99" s="128" t="s">
        <v>606</v>
      </c>
      <c r="D99" s="230">
        <v>19.95</v>
      </c>
      <c r="E99" s="50"/>
      <c r="F99" s="230">
        <f aca="true" t="shared" si="3" ref="F99:F104">D99*E99</f>
        <v>0</v>
      </c>
    </row>
    <row r="100" spans="1:6" s="131" customFormat="1" ht="25.5">
      <c r="A100" s="227">
        <f>+A99+1</f>
        <v>88</v>
      </c>
      <c r="B100" s="229">
        <v>2.30701</v>
      </c>
      <c r="C100" s="228" t="s">
        <v>550</v>
      </c>
      <c r="D100" s="230">
        <v>20</v>
      </c>
      <c r="E100" s="50"/>
      <c r="F100" s="230">
        <f t="shared" si="3"/>
        <v>0</v>
      </c>
    </row>
    <row r="101" spans="1:6" s="131" customFormat="1" ht="25.5">
      <c r="A101" s="227">
        <f>+A100+1</f>
        <v>89</v>
      </c>
      <c r="B101" s="229">
        <v>2.30741</v>
      </c>
      <c r="C101" s="228" t="s">
        <v>551</v>
      </c>
      <c r="D101" s="230">
        <v>20</v>
      </c>
      <c r="E101" s="50"/>
      <c r="F101" s="230">
        <f t="shared" si="3"/>
        <v>0</v>
      </c>
    </row>
    <row r="102" spans="1:6" s="131" customFormat="1" ht="38.25">
      <c r="A102" s="227">
        <f>+A101+1</f>
        <v>90</v>
      </c>
      <c r="B102" s="229">
        <v>2.30643</v>
      </c>
      <c r="C102" s="228" t="s">
        <v>552</v>
      </c>
      <c r="D102" s="230">
        <v>20.61</v>
      </c>
      <c r="E102" s="50"/>
      <c r="F102" s="230">
        <f t="shared" si="3"/>
        <v>0</v>
      </c>
    </row>
    <row r="103" spans="1:6" s="131" customFormat="1" ht="38.25">
      <c r="A103" s="227">
        <f>+A102+1</f>
        <v>91</v>
      </c>
      <c r="B103" s="229" t="s">
        <v>553</v>
      </c>
      <c r="C103" s="228" t="s">
        <v>554</v>
      </c>
      <c r="D103" s="230">
        <v>20.61</v>
      </c>
      <c r="E103" s="50"/>
      <c r="F103" s="230">
        <f t="shared" si="3"/>
        <v>0</v>
      </c>
    </row>
    <row r="104" spans="1:6" s="20" customFormat="1" ht="38.25">
      <c r="A104" s="48">
        <v>92</v>
      </c>
      <c r="B104" s="137" t="s">
        <v>607</v>
      </c>
      <c r="C104" s="49" t="s">
        <v>171</v>
      </c>
      <c r="D104" s="230">
        <v>19.95</v>
      </c>
      <c r="E104" s="50"/>
      <c r="F104" s="230">
        <f t="shared" si="3"/>
        <v>0</v>
      </c>
    </row>
    <row r="105" spans="1:6" s="20" customFormat="1" ht="15">
      <c r="A105" s="48"/>
      <c r="B105" s="137"/>
      <c r="C105" s="138" t="s">
        <v>172</v>
      </c>
      <c r="D105" s="230"/>
      <c r="E105" s="50"/>
      <c r="F105" s="230"/>
    </row>
    <row r="106" spans="1:6" s="20" customFormat="1" ht="38.25">
      <c r="A106" s="48">
        <v>93</v>
      </c>
      <c r="B106" s="137" t="s">
        <v>608</v>
      </c>
      <c r="C106" s="128" t="s">
        <v>609</v>
      </c>
      <c r="D106" s="230">
        <v>20.61</v>
      </c>
      <c r="E106" s="50"/>
      <c r="F106" s="230">
        <f>D106*E106</f>
        <v>0</v>
      </c>
    </row>
    <row r="107" spans="1:6" s="20" customFormat="1" ht="15">
      <c r="A107" s="48"/>
      <c r="B107" s="137"/>
      <c r="C107" s="138" t="s">
        <v>173</v>
      </c>
      <c r="D107" s="230"/>
      <c r="E107" s="50"/>
      <c r="F107" s="230"/>
    </row>
    <row r="108" spans="1:6" s="20" customFormat="1" ht="38.25">
      <c r="A108" s="48">
        <v>94</v>
      </c>
      <c r="B108" s="137" t="s">
        <v>610</v>
      </c>
      <c r="C108" s="128" t="s">
        <v>611</v>
      </c>
      <c r="D108" s="230">
        <v>20.61</v>
      </c>
      <c r="E108" s="50"/>
      <c r="F108" s="230">
        <f>D108*E108</f>
        <v>0</v>
      </c>
    </row>
    <row r="109" spans="1:6" s="20" customFormat="1" ht="15">
      <c r="A109" s="48"/>
      <c r="B109" s="137"/>
      <c r="C109" s="138" t="s">
        <v>174</v>
      </c>
      <c r="D109" s="230"/>
      <c r="E109" s="50"/>
      <c r="F109" s="230"/>
    </row>
    <row r="110" spans="1:6" s="20" customFormat="1" ht="38.25">
      <c r="A110" s="48">
        <v>95</v>
      </c>
      <c r="B110" s="137" t="s">
        <v>612</v>
      </c>
      <c r="C110" s="128" t="s">
        <v>558</v>
      </c>
      <c r="D110" s="230">
        <v>18.62</v>
      </c>
      <c r="E110" s="50"/>
      <c r="F110" s="230">
        <f>D110*E110</f>
        <v>0</v>
      </c>
    </row>
    <row r="111" spans="1:6" s="20" customFormat="1" ht="15">
      <c r="A111" s="48"/>
      <c r="B111" s="137"/>
      <c r="C111" s="138" t="s">
        <v>175</v>
      </c>
      <c r="D111" s="230"/>
      <c r="E111" s="50"/>
      <c r="F111" s="230"/>
    </row>
    <row r="112" spans="1:6" s="20" customFormat="1" ht="38.25">
      <c r="A112" s="48">
        <v>96</v>
      </c>
      <c r="B112" s="137" t="s">
        <v>613</v>
      </c>
      <c r="C112" s="128" t="s">
        <v>559</v>
      </c>
      <c r="D112" s="230">
        <v>20.61</v>
      </c>
      <c r="E112" s="50"/>
      <c r="F112" s="230">
        <f>D112*E112</f>
        <v>0</v>
      </c>
    </row>
    <row r="113" spans="1:6" s="20" customFormat="1" ht="15">
      <c r="A113" s="48"/>
      <c r="B113" s="137"/>
      <c r="C113" s="138" t="s">
        <v>176</v>
      </c>
      <c r="D113" s="230"/>
      <c r="E113" s="50"/>
      <c r="F113" s="230"/>
    </row>
    <row r="114" spans="1:6" s="20" customFormat="1" ht="38.25">
      <c r="A114" s="48">
        <v>97</v>
      </c>
      <c r="B114" s="137" t="s">
        <v>614</v>
      </c>
      <c r="C114" s="128" t="s">
        <v>615</v>
      </c>
      <c r="D114" s="230">
        <v>20.61</v>
      </c>
      <c r="E114" s="50"/>
      <c r="F114" s="230">
        <f>D114*E114</f>
        <v>0</v>
      </c>
    </row>
    <row r="115" spans="1:6" s="20" customFormat="1" ht="38.25">
      <c r="A115" s="48">
        <v>98</v>
      </c>
      <c r="B115" s="137" t="s">
        <v>616</v>
      </c>
      <c r="C115" s="49" t="s">
        <v>177</v>
      </c>
      <c r="D115" s="230">
        <v>20.61</v>
      </c>
      <c r="E115" s="50"/>
      <c r="F115" s="230">
        <f>D115*E115</f>
        <v>0</v>
      </c>
    </row>
    <row r="116" spans="1:6" s="20" customFormat="1" ht="25.5">
      <c r="A116" s="48"/>
      <c r="B116" s="137"/>
      <c r="C116" s="138" t="s">
        <v>178</v>
      </c>
      <c r="D116" s="230"/>
      <c r="E116" s="50"/>
      <c r="F116" s="230"/>
    </row>
    <row r="117" spans="1:6" s="20" customFormat="1" ht="15">
      <c r="A117" s="48">
        <v>99</v>
      </c>
      <c r="B117" s="137" t="s">
        <v>617</v>
      </c>
      <c r="C117" s="49" t="s">
        <v>179</v>
      </c>
      <c r="D117" s="230">
        <v>15.42</v>
      </c>
      <c r="E117" s="50"/>
      <c r="F117" s="230">
        <f>D117*E117</f>
        <v>0</v>
      </c>
    </row>
    <row r="118" spans="1:6" s="20" customFormat="1" ht="15">
      <c r="A118" s="48">
        <v>100</v>
      </c>
      <c r="B118" s="137" t="s">
        <v>618</v>
      </c>
      <c r="C118" s="49" t="s">
        <v>180</v>
      </c>
      <c r="D118" s="230">
        <v>19.61</v>
      </c>
      <c r="E118" s="50"/>
      <c r="F118" s="230">
        <f>D118*E118</f>
        <v>0</v>
      </c>
    </row>
    <row r="119" spans="1:6" s="20" customFormat="1" ht="25.5">
      <c r="A119" s="48"/>
      <c r="B119" s="137"/>
      <c r="C119" s="51" t="s">
        <v>181</v>
      </c>
      <c r="D119" s="230"/>
      <c r="E119" s="50"/>
      <c r="F119" s="230"/>
    </row>
    <row r="120" spans="1:6" s="20" customFormat="1" ht="25.5">
      <c r="A120" s="48">
        <v>101</v>
      </c>
      <c r="B120" s="137" t="s">
        <v>619</v>
      </c>
      <c r="C120" s="49" t="s">
        <v>182</v>
      </c>
      <c r="D120" s="230">
        <v>145</v>
      </c>
      <c r="E120" s="50"/>
      <c r="F120" s="230">
        <f aca="true" t="shared" si="4" ref="F120:F127">D120*E120</f>
        <v>0</v>
      </c>
    </row>
    <row r="121" spans="1:6" s="20" customFormat="1" ht="25.5">
      <c r="A121" s="48">
        <v>102</v>
      </c>
      <c r="B121" s="137" t="s">
        <v>620</v>
      </c>
      <c r="C121" s="49" t="s">
        <v>183</v>
      </c>
      <c r="D121" s="230">
        <v>280</v>
      </c>
      <c r="E121" s="50"/>
      <c r="F121" s="230">
        <f t="shared" si="4"/>
        <v>0</v>
      </c>
    </row>
    <row r="122" spans="1:6" s="20" customFormat="1" ht="38.25">
      <c r="A122" s="48">
        <v>103</v>
      </c>
      <c r="B122" s="137" t="s">
        <v>621</v>
      </c>
      <c r="C122" s="49" t="s">
        <v>184</v>
      </c>
      <c r="D122" s="230">
        <v>190</v>
      </c>
      <c r="E122" s="50"/>
      <c r="F122" s="230">
        <f t="shared" si="4"/>
        <v>0</v>
      </c>
    </row>
    <row r="123" spans="1:6" s="20" customFormat="1" ht="38.25">
      <c r="A123" s="48">
        <v>104</v>
      </c>
      <c r="B123" s="137" t="s">
        <v>622</v>
      </c>
      <c r="C123" s="49" t="s">
        <v>238</v>
      </c>
      <c r="D123" s="230">
        <v>320</v>
      </c>
      <c r="E123" s="50"/>
      <c r="F123" s="230">
        <f t="shared" si="4"/>
        <v>0</v>
      </c>
    </row>
    <row r="124" spans="1:6" s="20" customFormat="1" ht="15">
      <c r="A124" s="48">
        <v>105</v>
      </c>
      <c r="B124" s="137" t="s">
        <v>623</v>
      </c>
      <c r="C124" s="49" t="s">
        <v>185</v>
      </c>
      <c r="D124" s="236" t="s">
        <v>624</v>
      </c>
      <c r="E124" s="50"/>
      <c r="F124" s="230"/>
    </row>
    <row r="125" spans="1:6" s="20" customFormat="1" ht="25.5">
      <c r="A125" s="48">
        <v>106</v>
      </c>
      <c r="B125" s="137" t="s">
        <v>625</v>
      </c>
      <c r="C125" s="49" t="s">
        <v>186</v>
      </c>
      <c r="D125" s="230">
        <v>134</v>
      </c>
      <c r="E125" s="50"/>
      <c r="F125" s="230">
        <f t="shared" si="4"/>
        <v>0</v>
      </c>
    </row>
    <row r="126" spans="1:6" s="20" customFormat="1" ht="25.5">
      <c r="A126" s="48">
        <v>107</v>
      </c>
      <c r="B126" s="137" t="s">
        <v>626</v>
      </c>
      <c r="C126" s="49" t="s">
        <v>187</v>
      </c>
      <c r="D126" s="230">
        <v>48.7</v>
      </c>
      <c r="E126" s="50"/>
      <c r="F126" s="230">
        <f t="shared" si="4"/>
        <v>0</v>
      </c>
    </row>
    <row r="127" spans="1:6" s="20" customFormat="1" ht="15.75" thickBot="1">
      <c r="A127" s="52">
        <v>108</v>
      </c>
      <c r="B127" s="139" t="s">
        <v>627</v>
      </c>
      <c r="C127" s="53" t="s">
        <v>188</v>
      </c>
      <c r="D127" s="232">
        <v>89</v>
      </c>
      <c r="E127" s="54"/>
      <c r="F127" s="230">
        <f t="shared" si="4"/>
        <v>0</v>
      </c>
    </row>
    <row r="128" spans="1:6" ht="16.5" thickBot="1" thickTop="1">
      <c r="A128" s="404" t="s">
        <v>226</v>
      </c>
      <c r="B128" s="405"/>
      <c r="C128" s="406"/>
      <c r="D128" s="55"/>
      <c r="E128" s="55"/>
      <c r="F128" s="237">
        <f>SUM(F125:F127)</f>
        <v>0</v>
      </c>
    </row>
    <row r="129" ht="15.75" thickTop="1"/>
    <row r="130" spans="1:6" s="33" customFormat="1" ht="27.75" customHeight="1">
      <c r="A130" s="402" t="s">
        <v>602</v>
      </c>
      <c r="B130" s="402"/>
      <c r="C130" s="402"/>
      <c r="D130" s="402"/>
      <c r="E130" s="403"/>
      <c r="F130" s="403"/>
    </row>
    <row r="131" spans="1:6" s="33" customFormat="1" ht="12.75">
      <c r="A131" s="39"/>
      <c r="B131" s="40"/>
      <c r="C131" s="39"/>
      <c r="D131" s="39"/>
      <c r="E131" s="39"/>
      <c r="F131" s="39"/>
    </row>
    <row r="132" spans="1:6" s="33" customFormat="1" ht="12.75">
      <c r="A132" s="56" t="s">
        <v>232</v>
      </c>
      <c r="B132" s="56"/>
      <c r="C132" s="56"/>
      <c r="D132" s="57"/>
      <c r="E132" s="25"/>
      <c r="F132" s="25"/>
    </row>
    <row r="133" spans="1:6" s="33" customFormat="1" ht="12.75">
      <c r="A133" s="407" t="s">
        <v>233</v>
      </c>
      <c r="B133" s="408"/>
      <c r="C133" s="408"/>
      <c r="D133" s="408"/>
      <c r="E133" s="25"/>
      <c r="F133" s="25"/>
    </row>
    <row r="134" spans="1:4" ht="15">
      <c r="A134" s="58"/>
      <c r="B134" s="58"/>
      <c r="C134" s="400"/>
      <c r="D134" s="400"/>
    </row>
    <row r="135" spans="1:4" ht="15">
      <c r="A135" s="401"/>
      <c r="B135" s="401"/>
      <c r="C135" s="401"/>
      <c r="D135" s="57"/>
    </row>
    <row r="136" spans="1:4" ht="15">
      <c r="A136" s="58" t="s">
        <v>234</v>
      </c>
      <c r="B136" s="58"/>
      <c r="C136" s="58"/>
      <c r="D136" s="57"/>
    </row>
    <row r="137" spans="1:6" ht="15">
      <c r="A137" s="59"/>
      <c r="B137" s="60"/>
      <c r="C137" s="39"/>
      <c r="D137" s="60"/>
      <c r="E137" s="60" t="s">
        <v>235</v>
      </c>
      <c r="F137" s="60"/>
    </row>
    <row r="138" spans="1:6" ht="15">
      <c r="A138" s="61"/>
      <c r="B138" s="62"/>
      <c r="C138" s="39"/>
      <c r="D138" s="63"/>
      <c r="E138" s="63"/>
      <c r="F138" s="63"/>
    </row>
  </sheetData>
  <sheetProtection/>
  <mergeCells count="6">
    <mergeCell ref="A3:F3"/>
    <mergeCell ref="C134:D134"/>
    <mergeCell ref="A135:C135"/>
    <mergeCell ref="A130:F130"/>
    <mergeCell ref="A128:C128"/>
    <mergeCell ref="A133:D133"/>
  </mergeCells>
  <printOptions/>
  <pageMargins left="0.31496062992125984" right="0.11811023622047245"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H31"/>
  <sheetViews>
    <sheetView zoomScalePageLayoutView="0" workbookViewId="0" topLeftCell="A1">
      <selection activeCell="H5" sqref="H5"/>
    </sheetView>
  </sheetViews>
  <sheetFormatPr defaultColWidth="9.140625" defaultRowHeight="15"/>
  <cols>
    <col min="2" max="2" width="43.57421875" style="0" customWidth="1"/>
    <col min="3" max="3" width="10.7109375" style="0" customWidth="1"/>
    <col min="4" max="4" width="12.8515625" style="0" customWidth="1"/>
    <col min="5" max="5" width="10.7109375" style="0" customWidth="1"/>
    <col min="6" max="6" width="12.8515625" style="0" customWidth="1"/>
    <col min="7" max="7" width="10.7109375" style="0" customWidth="1"/>
    <col min="8" max="8" width="12.8515625" style="0" customWidth="1"/>
  </cols>
  <sheetData>
    <row r="2" spans="1:3" ht="15">
      <c r="A2" s="61" t="s">
        <v>239</v>
      </c>
      <c r="C2" s="61"/>
    </row>
    <row r="3" spans="1:3" ht="15">
      <c r="A3" s="61" t="s">
        <v>240</v>
      </c>
      <c r="C3" s="61"/>
    </row>
    <row r="7" spans="1:3" ht="15.75">
      <c r="A7" s="306" t="s">
        <v>241</v>
      </c>
      <c r="B7" s="306"/>
      <c r="C7" s="306"/>
    </row>
    <row r="8" ht="15.75" thickBot="1"/>
    <row r="9" spans="1:8" s="34" customFormat="1" ht="28.5" customHeight="1" thickTop="1">
      <c r="A9" s="413" t="s">
        <v>242</v>
      </c>
      <c r="B9" s="411" t="s">
        <v>243</v>
      </c>
      <c r="C9" s="411" t="s">
        <v>244</v>
      </c>
      <c r="D9" s="411"/>
      <c r="E9" s="411" t="s">
        <v>245</v>
      </c>
      <c r="F9" s="411"/>
      <c r="G9" s="411" t="s">
        <v>246</v>
      </c>
      <c r="H9" s="412"/>
    </row>
    <row r="10" spans="1:8" s="34" customFormat="1" ht="15.75" thickBot="1">
      <c r="A10" s="414"/>
      <c r="B10" s="415"/>
      <c r="C10" s="67" t="s">
        <v>247</v>
      </c>
      <c r="D10" s="67" t="s">
        <v>248</v>
      </c>
      <c r="E10" s="67" t="s">
        <v>247</v>
      </c>
      <c r="F10" s="67" t="s">
        <v>248</v>
      </c>
      <c r="G10" s="67" t="s">
        <v>247</v>
      </c>
      <c r="H10" s="68" t="s">
        <v>248</v>
      </c>
    </row>
    <row r="11" spans="1:8" ht="15.75" thickTop="1">
      <c r="A11" s="69"/>
      <c r="B11" s="70"/>
      <c r="C11" s="71"/>
      <c r="D11" s="72"/>
      <c r="E11" s="71"/>
      <c r="F11" s="72"/>
      <c r="G11" s="71"/>
      <c r="H11" s="73"/>
    </row>
    <row r="12" spans="1:8" ht="15">
      <c r="A12" s="74"/>
      <c r="B12" s="64"/>
      <c r="C12" s="65"/>
      <c r="D12" s="66"/>
      <c r="E12" s="65"/>
      <c r="F12" s="66"/>
      <c r="G12" s="65"/>
      <c r="H12" s="75"/>
    </row>
    <row r="13" spans="1:8" ht="15">
      <c r="A13" s="74"/>
      <c r="B13" s="64"/>
      <c r="C13" s="65"/>
      <c r="D13" s="66"/>
      <c r="E13" s="65"/>
      <c r="F13" s="66"/>
      <c r="G13" s="65"/>
      <c r="H13" s="75"/>
    </row>
    <row r="14" spans="1:8" ht="15">
      <c r="A14" s="74"/>
      <c r="B14" s="64"/>
      <c r="C14" s="65"/>
      <c r="D14" s="66"/>
      <c r="E14" s="65"/>
      <c r="F14" s="66"/>
      <c r="G14" s="65"/>
      <c r="H14" s="75"/>
    </row>
    <row r="15" spans="1:8" ht="15">
      <c r="A15" s="74"/>
      <c r="B15" s="64"/>
      <c r="C15" s="65"/>
      <c r="D15" s="66"/>
      <c r="E15" s="65"/>
      <c r="F15" s="66"/>
      <c r="G15" s="65"/>
      <c r="H15" s="75"/>
    </row>
    <row r="16" spans="1:8" ht="15">
      <c r="A16" s="74"/>
      <c r="B16" s="64"/>
      <c r="C16" s="65"/>
      <c r="D16" s="66"/>
      <c r="E16" s="65"/>
      <c r="F16" s="66"/>
      <c r="G16" s="65"/>
      <c r="H16" s="75"/>
    </row>
    <row r="17" spans="1:8" ht="15">
      <c r="A17" s="74"/>
      <c r="B17" s="64"/>
      <c r="C17" s="65"/>
      <c r="D17" s="66"/>
      <c r="E17" s="65"/>
      <c r="F17" s="66"/>
      <c r="G17" s="65"/>
      <c r="H17" s="75"/>
    </row>
    <row r="18" spans="1:8" ht="15">
      <c r="A18" s="74"/>
      <c r="B18" s="64"/>
      <c r="C18" s="65"/>
      <c r="D18" s="66"/>
      <c r="E18" s="65"/>
      <c r="F18" s="66"/>
      <c r="G18" s="65"/>
      <c r="H18" s="75"/>
    </row>
    <row r="19" spans="1:8" ht="15">
      <c r="A19" s="74"/>
      <c r="B19" s="64"/>
      <c r="C19" s="65"/>
      <c r="D19" s="66"/>
      <c r="E19" s="65"/>
      <c r="F19" s="66"/>
      <c r="G19" s="65"/>
      <c r="H19" s="75"/>
    </row>
    <row r="20" spans="1:8" ht="15.75" thickBot="1">
      <c r="A20" s="76"/>
      <c r="B20" s="77"/>
      <c r="C20" s="78"/>
      <c r="D20" s="79"/>
      <c r="E20" s="78"/>
      <c r="F20" s="79"/>
      <c r="G20" s="78"/>
      <c r="H20" s="80"/>
    </row>
    <row r="21" ht="15.75" thickTop="1"/>
    <row r="23" ht="15">
      <c r="A23" t="s">
        <v>232</v>
      </c>
    </row>
    <row r="26" spans="1:3" ht="15">
      <c r="A26" s="409" t="s">
        <v>91</v>
      </c>
      <c r="B26" s="409"/>
      <c r="C26" s="409"/>
    </row>
    <row r="27" ht="15">
      <c r="B27" s="61"/>
    </row>
    <row r="28" spans="1:3" ht="15.75">
      <c r="A28" s="416"/>
      <c r="B28" s="416"/>
      <c r="C28" s="416"/>
    </row>
    <row r="29" spans="7:8" ht="15">
      <c r="G29" s="409" t="s">
        <v>90</v>
      </c>
      <c r="H29" s="409"/>
    </row>
    <row r="31" spans="7:8" ht="15.75">
      <c r="G31" s="410"/>
      <c r="H31" s="410"/>
    </row>
  </sheetData>
  <sheetProtection/>
  <mergeCells count="10">
    <mergeCell ref="G29:H29"/>
    <mergeCell ref="G31:H31"/>
    <mergeCell ref="E9:F9"/>
    <mergeCell ref="G9:H9"/>
    <mergeCell ref="A7:C7"/>
    <mergeCell ref="A9:A10"/>
    <mergeCell ref="B9:B10"/>
    <mergeCell ref="C9:D9"/>
    <mergeCell ref="A26:C26"/>
    <mergeCell ref="A28:C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2017-03-02T14:04:39Z</cp:lastPrinted>
  <dcterms:created xsi:type="dcterms:W3CDTF">2006-09-16T00:00:00Z</dcterms:created>
  <dcterms:modified xsi:type="dcterms:W3CDTF">2023-06-15T13:19:57Z</dcterms:modified>
  <cp:category/>
  <cp:version/>
  <cp:contentType/>
  <cp:contentStatus/>
</cp:coreProperties>
</file>